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S:\03 業務部\★再エネ主力化\500新手法\02再エネ導入事業（ソーラーカーポート）\03公募・周知\"/>
    </mc:Choice>
  </mc:AlternateContent>
  <xr:revisionPtr revIDLastSave="0" documentId="14_{A5B78135-71CC-425B-83B3-A779BAFDC935}" xr6:coauthVersionLast="46" xr6:coauthVersionMax="46" xr10:uidLastSave="{00000000-0000-0000-0000-000000000000}"/>
  <workbookProtection workbookAlgorithmName="SHA-512" workbookHashValue="m9uysIZCvbI3BJ6N14y5AYXJouAHAfwzx6GD6LYju1YrKQDjm4/Xi7AAxXSQqQ29En3h+JffQo9kFvBZBwXxPg==" workbookSaltValue="o/1R8cFRfsJmKzFnzJ0iFw==" workbookSpinCount="100000" lockStructure="1"/>
  <bookViews>
    <workbookView xWindow="0" yWindow="0" windowWidth="21990" windowHeight="14805" tabRatio="842" xr2:uid="{088EB45B-6075-434D-A008-F83E6B25ADA8}"/>
  </bookViews>
  <sheets>
    <sheet name="B-1実施計画" sheetId="11" r:id="rId1"/>
    <sheet name="C-1①経費内訳（１年目）" sheetId="2" r:id="rId2"/>
    <sheet name="C-2①経費内訳表（１年目）" sheetId="3" r:id="rId3"/>
    <sheet name="C-1②経費内訳（２年目)" sheetId="18" r:id="rId4"/>
    <sheet name="C-2②経費内訳表（２年目）" sheetId="19" r:id="rId5"/>
    <sheet name="C-1③経費内訳（全体) " sheetId="20" r:id="rId6"/>
    <sheet name="経費内訳表 (記入例)" sheetId="9" r:id="rId7"/>
    <sheet name="共同事業者" sheetId="12" r:id="rId8"/>
  </sheets>
  <definedNames>
    <definedName name="_xlnm.Print_Area" localSheetId="0">'B-1実施計画'!$B$1:$BZ$273</definedName>
    <definedName name="_xlnm.Print_Area" localSheetId="1">'C-1①経費内訳（１年目）'!$B$1:$L$29</definedName>
    <definedName name="_xlnm.Print_Area" localSheetId="3">'C-1②経費内訳（２年目)'!$B$1:$L$29</definedName>
    <definedName name="_xlnm.Print_Area" localSheetId="5">'C-1③経費内訳（全体) '!$B$1:$L$29</definedName>
    <definedName name="_xlnm.Print_Area" localSheetId="2">'C-2①経費内訳表（１年目）'!$B$1:$W$58</definedName>
    <definedName name="_xlnm.Print_Area" localSheetId="4">'C-2②経費内訳表（２年目）'!$B$1:$W$58</definedName>
    <definedName name="_xlnm.Print_Area" localSheetId="7">共同事業者!$B$1:$BZ$48</definedName>
    <definedName name="_xlnm.Print_Area" localSheetId="6">'経費内訳表 (記入例)'!$B$1:$W$44</definedName>
    <definedName name="_xlnm.Print_Titles" localSheetId="2">'C-2①経費内訳表（１年目）'!$4:$7</definedName>
    <definedName name="_xlnm.Print_Titles" localSheetId="4">'C-2②経費内訳表（２年目）'!$4:$7</definedName>
    <definedName name="_xlnm.Print_Titles" localSheetId="6">'経費内訳表 (記入例)'!$4:$7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7" i="19" l="1"/>
  <c r="G55" i="19"/>
  <c r="G54" i="19"/>
  <c r="L53" i="19"/>
  <c r="W53" i="19"/>
  <c r="V53" i="19"/>
  <c r="U53" i="19"/>
  <c r="T53" i="19"/>
  <c r="S53" i="19"/>
  <c r="R53" i="19"/>
  <c r="Q53" i="19"/>
  <c r="P53" i="19"/>
  <c r="O53" i="19"/>
  <c r="N53" i="19"/>
  <c r="M53" i="19"/>
  <c r="G53" i="19"/>
  <c r="G33" i="19"/>
  <c r="W32" i="19"/>
  <c r="V32" i="19"/>
  <c r="U32" i="19"/>
  <c r="T32" i="19"/>
  <c r="S32" i="19"/>
  <c r="R32" i="19"/>
  <c r="Q32" i="19"/>
  <c r="P32" i="19"/>
  <c r="O32" i="19"/>
  <c r="N32" i="19"/>
  <c r="M32" i="19"/>
  <c r="L32" i="19"/>
  <c r="G32" i="19"/>
  <c r="G55" i="3"/>
  <c r="T53" i="3"/>
  <c r="S53" i="3"/>
  <c r="R53" i="3"/>
  <c r="P53" i="3"/>
  <c r="O53" i="3"/>
  <c r="G53" i="3"/>
  <c r="W32" i="3"/>
  <c r="V32" i="3"/>
  <c r="U32" i="3"/>
  <c r="T32" i="3"/>
  <c r="S32" i="3"/>
  <c r="R32" i="3"/>
  <c r="Q32" i="3"/>
  <c r="P32" i="3"/>
  <c r="O32" i="3"/>
  <c r="N32" i="3"/>
  <c r="M32" i="3"/>
  <c r="L32" i="3"/>
  <c r="G32" i="3"/>
  <c r="AP186" i="11"/>
  <c r="AP185" i="11" l="1"/>
  <c r="AP187" i="11" l="1"/>
  <c r="AP188" i="11" s="1"/>
  <c r="AP189" i="11" s="1"/>
  <c r="Y140" i="11"/>
  <c r="V161" i="11"/>
  <c r="BM138" i="11" l="1"/>
  <c r="Y137" i="11"/>
  <c r="I9" i="20"/>
  <c r="H9" i="20"/>
  <c r="I7" i="20"/>
  <c r="H7" i="20"/>
  <c r="E7" i="20"/>
  <c r="C3" i="20"/>
  <c r="T54" i="19"/>
  <c r="S54" i="19"/>
  <c r="Y53" i="19"/>
  <c r="Y52" i="19"/>
  <c r="Q52" i="19"/>
  <c r="Y51" i="19"/>
  <c r="Q51" i="19"/>
  <c r="Y50" i="19"/>
  <c r="N50" i="19"/>
  <c r="N54" i="19" s="1"/>
  <c r="Y49" i="19"/>
  <c r="M49" i="19"/>
  <c r="M54" i="19" s="1"/>
  <c r="Y48" i="19"/>
  <c r="L48" i="19"/>
  <c r="L54" i="19" s="1"/>
  <c r="V47" i="19"/>
  <c r="T47" i="19"/>
  <c r="S47" i="19"/>
  <c r="R47" i="19"/>
  <c r="R54" i="19" s="1"/>
  <c r="Q47" i="19"/>
  <c r="P47" i="19"/>
  <c r="P54" i="19" s="1"/>
  <c r="O47" i="19"/>
  <c r="O54" i="19" s="1"/>
  <c r="K47" i="19"/>
  <c r="K54" i="19" s="1"/>
  <c r="J47" i="19"/>
  <c r="J54" i="19" s="1"/>
  <c r="I47" i="19"/>
  <c r="I54" i="19" s="1"/>
  <c r="Z46" i="19"/>
  <c r="X46" i="19"/>
  <c r="W46" i="19"/>
  <c r="U46" i="19"/>
  <c r="G46" i="19"/>
  <c r="AA46" i="19" s="1"/>
  <c r="Y45" i="19"/>
  <c r="W45" i="19"/>
  <c r="U45" i="19"/>
  <c r="G45" i="19"/>
  <c r="AA45" i="19" s="1"/>
  <c r="U44" i="19"/>
  <c r="W44" i="19" s="1"/>
  <c r="G44" i="19"/>
  <c r="AA44" i="19" s="1"/>
  <c r="W43" i="19"/>
  <c r="U43" i="19"/>
  <c r="G43" i="19"/>
  <c r="AA43" i="19" s="1"/>
  <c r="AA42" i="19"/>
  <c r="U42" i="19"/>
  <c r="W42" i="19" s="1"/>
  <c r="G42" i="19"/>
  <c r="Z42" i="19" s="1"/>
  <c r="AA41" i="19"/>
  <c r="Z41" i="19"/>
  <c r="U41" i="19"/>
  <c r="W41" i="19" s="1"/>
  <c r="G41" i="19"/>
  <c r="Y41" i="19" s="1"/>
  <c r="Z40" i="19"/>
  <c r="Y40" i="19"/>
  <c r="W40" i="19"/>
  <c r="U40" i="19"/>
  <c r="G40" i="19"/>
  <c r="X40" i="19" s="1"/>
  <c r="AA39" i="19"/>
  <c r="Z39" i="19"/>
  <c r="Y39" i="19"/>
  <c r="X39" i="19"/>
  <c r="U39" i="19"/>
  <c r="W39" i="19" s="1"/>
  <c r="G39" i="19"/>
  <c r="Z38" i="19"/>
  <c r="X38" i="19"/>
  <c r="U38" i="19"/>
  <c r="W38" i="19" s="1"/>
  <c r="G38" i="19"/>
  <c r="AA38" i="19" s="1"/>
  <c r="Y37" i="19"/>
  <c r="X37" i="19"/>
  <c r="W37" i="19"/>
  <c r="U37" i="19"/>
  <c r="G37" i="19"/>
  <c r="AA37" i="19" s="1"/>
  <c r="U36" i="19"/>
  <c r="W36" i="19" s="1"/>
  <c r="G36" i="19"/>
  <c r="AA36" i="19" s="1"/>
  <c r="W35" i="19"/>
  <c r="U35" i="19"/>
  <c r="G35" i="19"/>
  <c r="AA35" i="19" s="1"/>
  <c r="Y34" i="19"/>
  <c r="U34" i="19"/>
  <c r="T33" i="19"/>
  <c r="T55" i="19" s="1"/>
  <c r="E23" i="18" s="1"/>
  <c r="S33" i="19"/>
  <c r="S55" i="19" s="1"/>
  <c r="E22" i="18" s="1"/>
  <c r="Y32" i="19"/>
  <c r="Y31" i="19"/>
  <c r="Q31" i="19"/>
  <c r="Y30" i="19"/>
  <c r="Q30" i="19"/>
  <c r="Y29" i="19"/>
  <c r="N29" i="19"/>
  <c r="N33" i="19" s="1"/>
  <c r="Y28" i="19"/>
  <c r="M28" i="19"/>
  <c r="M33" i="19" s="1"/>
  <c r="Y27" i="19"/>
  <c r="L27" i="19"/>
  <c r="L33" i="19" s="1"/>
  <c r="V26" i="19"/>
  <c r="T26" i="19"/>
  <c r="S26" i="19"/>
  <c r="R26" i="19"/>
  <c r="R33" i="19" s="1"/>
  <c r="Q26" i="19"/>
  <c r="P26" i="19"/>
  <c r="P33" i="19" s="1"/>
  <c r="P55" i="19" s="1"/>
  <c r="E19" i="18" s="1"/>
  <c r="O26" i="19"/>
  <c r="O33" i="19" s="1"/>
  <c r="O55" i="19" s="1"/>
  <c r="E18" i="18" s="1"/>
  <c r="K26" i="19"/>
  <c r="K33" i="19" s="1"/>
  <c r="J26" i="19"/>
  <c r="J33" i="19" s="1"/>
  <c r="J55" i="19" s="1"/>
  <c r="E13" i="18" s="1"/>
  <c r="I26" i="19"/>
  <c r="I33" i="19" s="1"/>
  <c r="I55" i="19" s="1"/>
  <c r="Z25" i="19"/>
  <c r="X25" i="19"/>
  <c r="W25" i="19"/>
  <c r="U25" i="19"/>
  <c r="G25" i="19"/>
  <c r="AA25" i="19" s="1"/>
  <c r="U24" i="19"/>
  <c r="W24" i="19" s="1"/>
  <c r="G24" i="19"/>
  <c r="Y24" i="19" s="1"/>
  <c r="U23" i="19"/>
  <c r="W23" i="19" s="1"/>
  <c r="G23" i="19"/>
  <c r="AA23" i="19" s="1"/>
  <c r="W22" i="19"/>
  <c r="U22" i="19"/>
  <c r="G22" i="19"/>
  <c r="AA22" i="19" s="1"/>
  <c r="AA21" i="19"/>
  <c r="Z21" i="19"/>
  <c r="U21" i="19"/>
  <c r="W21" i="19" s="1"/>
  <c r="G21" i="19"/>
  <c r="Y21" i="19" s="1"/>
  <c r="AA20" i="19"/>
  <c r="Z20" i="19"/>
  <c r="Y20" i="19"/>
  <c r="U20" i="19"/>
  <c r="W20" i="19" s="1"/>
  <c r="G20" i="19"/>
  <c r="X20" i="19" s="1"/>
  <c r="Z19" i="19"/>
  <c r="Y19" i="19"/>
  <c r="X19" i="19"/>
  <c r="U19" i="19"/>
  <c r="W19" i="19" s="1"/>
  <c r="G19" i="19"/>
  <c r="AA19" i="19" s="1"/>
  <c r="AA18" i="19"/>
  <c r="Y18" i="19"/>
  <c r="X18" i="19"/>
  <c r="W18" i="19"/>
  <c r="U18" i="19"/>
  <c r="G18" i="19"/>
  <c r="Z18" i="19" s="1"/>
  <c r="Z17" i="19"/>
  <c r="X17" i="19"/>
  <c r="W17" i="19"/>
  <c r="U17" i="19"/>
  <c r="G17" i="19"/>
  <c r="AA17" i="19" s="1"/>
  <c r="U16" i="19"/>
  <c r="W16" i="19" s="1"/>
  <c r="G16" i="19"/>
  <c r="AA16" i="19" s="1"/>
  <c r="U15" i="19"/>
  <c r="W15" i="19" s="1"/>
  <c r="G15" i="19"/>
  <c r="AA15" i="19" s="1"/>
  <c r="W14" i="19"/>
  <c r="U14" i="19"/>
  <c r="G14" i="19"/>
  <c r="AA14" i="19" s="1"/>
  <c r="AA13" i="19"/>
  <c r="Z13" i="19"/>
  <c r="U13" i="19"/>
  <c r="W13" i="19" s="1"/>
  <c r="G13" i="19"/>
  <c r="Y13" i="19" s="1"/>
  <c r="AA12" i="19"/>
  <c r="Z12" i="19"/>
  <c r="Y12" i="19"/>
  <c r="U12" i="19"/>
  <c r="W12" i="19" s="1"/>
  <c r="G12" i="19"/>
  <c r="X12" i="19" s="1"/>
  <c r="Z11" i="19"/>
  <c r="Y11" i="19"/>
  <c r="X11" i="19"/>
  <c r="W11" i="19"/>
  <c r="U11" i="19"/>
  <c r="G11" i="19"/>
  <c r="AA11" i="19" s="1"/>
  <c r="AA10" i="19"/>
  <c r="Y10" i="19"/>
  <c r="X10" i="19"/>
  <c r="W10" i="19"/>
  <c r="U10" i="19"/>
  <c r="G10" i="19"/>
  <c r="Z10" i="19" s="1"/>
  <c r="Z9" i="19"/>
  <c r="X9" i="19"/>
  <c r="U9" i="19"/>
  <c r="W9" i="19" s="1"/>
  <c r="G9" i="19"/>
  <c r="G26" i="19" s="1"/>
  <c r="U8" i="19"/>
  <c r="W8" i="19" s="1"/>
  <c r="E25" i="18"/>
  <c r="C3" i="18"/>
  <c r="P2" i="19" s="1"/>
  <c r="C3" i="2"/>
  <c r="U45" i="3"/>
  <c r="W45" i="3"/>
  <c r="U46" i="3"/>
  <c r="W46" i="3" s="1"/>
  <c r="V47" i="3"/>
  <c r="T47" i="3"/>
  <c r="S47" i="3"/>
  <c r="R47" i="3"/>
  <c r="Q47" i="3"/>
  <c r="P47" i="3"/>
  <c r="O47" i="3"/>
  <c r="K47" i="3"/>
  <c r="J47" i="3"/>
  <c r="I47" i="3"/>
  <c r="G47" i="3"/>
  <c r="Q30" i="3"/>
  <c r="W24" i="3"/>
  <c r="W25" i="3"/>
  <c r="W23" i="3"/>
  <c r="U24" i="3"/>
  <c r="U25" i="3"/>
  <c r="V26" i="3"/>
  <c r="T26" i="3"/>
  <c r="S26" i="3"/>
  <c r="R26" i="3"/>
  <c r="Q26" i="3"/>
  <c r="P26" i="3"/>
  <c r="O26" i="3"/>
  <c r="K26" i="3"/>
  <c r="J26" i="3"/>
  <c r="I26" i="3"/>
  <c r="G26" i="3"/>
  <c r="E25" i="2"/>
  <c r="K55" i="19" l="1"/>
  <c r="E14" i="18" s="1"/>
  <c r="E25" i="20"/>
  <c r="W26" i="19"/>
  <c r="U26" i="19"/>
  <c r="U27" i="19" s="1"/>
  <c r="U47" i="19"/>
  <c r="U51" i="19" s="1"/>
  <c r="M55" i="19"/>
  <c r="E16" i="18" s="1"/>
  <c r="Q33" i="19"/>
  <c r="E12" i="18"/>
  <c r="Y26" i="19"/>
  <c r="R55" i="19"/>
  <c r="E21" i="18" s="1"/>
  <c r="N55" i="19"/>
  <c r="E17" i="18" s="1"/>
  <c r="L55" i="19"/>
  <c r="E15" i="18" s="1"/>
  <c r="Q54" i="19"/>
  <c r="Y9" i="19"/>
  <c r="X16" i="19"/>
  <c r="Y17" i="19"/>
  <c r="X24" i="19"/>
  <c r="Y25" i="19"/>
  <c r="Y38" i="19"/>
  <c r="AA40" i="19"/>
  <c r="X45" i="19"/>
  <c r="Y46" i="19"/>
  <c r="Y16" i="19"/>
  <c r="X36" i="19"/>
  <c r="X44" i="19"/>
  <c r="AA9" i="19"/>
  <c r="X14" i="19"/>
  <c r="Y15" i="19"/>
  <c r="Z16" i="19"/>
  <c r="X22" i="19"/>
  <c r="Y23" i="19"/>
  <c r="Z24" i="19"/>
  <c r="X35" i="19"/>
  <c r="Y36" i="19"/>
  <c r="Z37" i="19"/>
  <c r="X43" i="19"/>
  <c r="Y44" i="19"/>
  <c r="Z45" i="19"/>
  <c r="X15" i="19"/>
  <c r="X23" i="19"/>
  <c r="X13" i="19"/>
  <c r="Y14" i="19"/>
  <c r="Z15" i="19"/>
  <c r="X21" i="19"/>
  <c r="Y22" i="19"/>
  <c r="Z23" i="19"/>
  <c r="AA24" i="19"/>
  <c r="Y35" i="19"/>
  <c r="Z36" i="19"/>
  <c r="X42" i="19"/>
  <c r="Y43" i="19"/>
  <c r="Z44" i="19"/>
  <c r="G47" i="19"/>
  <c r="Z14" i="19"/>
  <c r="Z22" i="19"/>
  <c r="Z35" i="19"/>
  <c r="X41" i="19"/>
  <c r="Y42" i="19"/>
  <c r="Z43" i="19"/>
  <c r="W34" i="19"/>
  <c r="W47" i="19" s="1"/>
  <c r="BU213" i="11"/>
  <c r="BO213" i="11"/>
  <c r="U49" i="19" l="1"/>
  <c r="V49" i="19" s="1"/>
  <c r="W49" i="19" s="1"/>
  <c r="U48" i="19"/>
  <c r="V48" i="19" s="1"/>
  <c r="W48" i="19" s="1"/>
  <c r="U28" i="19"/>
  <c r="U30" i="19"/>
  <c r="V30" i="19" s="1"/>
  <c r="W30" i="19" s="1"/>
  <c r="U29" i="19"/>
  <c r="V29" i="19" s="1"/>
  <c r="W29" i="19" s="1"/>
  <c r="U31" i="19"/>
  <c r="V31" i="19" s="1"/>
  <c r="W31" i="19" s="1"/>
  <c r="U50" i="19"/>
  <c r="V50" i="19" s="1"/>
  <c r="W50" i="19" s="1"/>
  <c r="U52" i="19"/>
  <c r="V52" i="19" s="1"/>
  <c r="W52" i="19" s="1"/>
  <c r="N56" i="19"/>
  <c r="Y33" i="19"/>
  <c r="V51" i="19"/>
  <c r="W51" i="19" s="1"/>
  <c r="V27" i="19"/>
  <c r="Q55" i="19"/>
  <c r="Y54" i="19"/>
  <c r="Y47" i="19"/>
  <c r="BO214" i="11"/>
  <c r="BU214" i="11"/>
  <c r="G16" i="9"/>
  <c r="G15" i="9"/>
  <c r="G30" i="9"/>
  <c r="X30" i="9" s="1"/>
  <c r="G14" i="9"/>
  <c r="AA14" i="9" s="1"/>
  <c r="G13" i="9"/>
  <c r="AA13" i="9" s="1"/>
  <c r="G12" i="9"/>
  <c r="AA12" i="9" s="1"/>
  <c r="G29" i="9"/>
  <c r="AA29" i="9" s="1"/>
  <c r="G28" i="9"/>
  <c r="G10" i="9"/>
  <c r="Z10" i="9" s="1"/>
  <c r="G9" i="9"/>
  <c r="AA9" i="9" s="1"/>
  <c r="T39" i="9"/>
  <c r="S39" i="9"/>
  <c r="R39" i="9"/>
  <c r="P39" i="9"/>
  <c r="O39" i="9"/>
  <c r="K39" i="9"/>
  <c r="J39" i="9"/>
  <c r="I39" i="9"/>
  <c r="G39" i="9"/>
  <c r="Y38" i="9"/>
  <c r="Q38" i="9"/>
  <c r="Y37" i="9"/>
  <c r="Q37" i="9"/>
  <c r="Q39" i="9" s="1"/>
  <c r="V33" i="9"/>
  <c r="T33" i="9"/>
  <c r="S33" i="9"/>
  <c r="R33" i="9"/>
  <c r="Q33" i="9"/>
  <c r="P33" i="9"/>
  <c r="O33" i="9"/>
  <c r="K33" i="9"/>
  <c r="J33" i="9"/>
  <c r="I33" i="9"/>
  <c r="U32" i="9"/>
  <c r="W32" i="9" s="1"/>
  <c r="G32" i="9"/>
  <c r="Z32" i="9" s="1"/>
  <c r="U31" i="9"/>
  <c r="W31" i="9" s="1"/>
  <c r="G31" i="9"/>
  <c r="Y31" i="9" s="1"/>
  <c r="U30" i="9"/>
  <c r="W30" i="9" s="1"/>
  <c r="U29" i="9"/>
  <c r="W29" i="9" s="1"/>
  <c r="U28" i="9"/>
  <c r="W28" i="9" s="1"/>
  <c r="Z28" i="9"/>
  <c r="Y27" i="9"/>
  <c r="U27" i="9"/>
  <c r="W27" i="9" s="1"/>
  <c r="T25" i="9"/>
  <c r="S25" i="9"/>
  <c r="R25" i="9"/>
  <c r="P25" i="9"/>
  <c r="O25" i="9"/>
  <c r="K25" i="9"/>
  <c r="J25" i="9"/>
  <c r="I25" i="9"/>
  <c r="G25" i="9"/>
  <c r="V19" i="9"/>
  <c r="T19" i="9"/>
  <c r="S19" i="9"/>
  <c r="R19" i="9"/>
  <c r="Q19" i="9"/>
  <c r="P19" i="9"/>
  <c r="O19" i="9"/>
  <c r="K19" i="9"/>
  <c r="J19" i="9"/>
  <c r="I19" i="9"/>
  <c r="G18" i="9"/>
  <c r="Y18" i="9" s="1"/>
  <c r="U17" i="9"/>
  <c r="W17" i="9" s="1"/>
  <c r="G17" i="9"/>
  <c r="Y17" i="9" s="1"/>
  <c r="U16" i="9"/>
  <c r="W16" i="9" s="1"/>
  <c r="X16" i="9"/>
  <c r="U15" i="9"/>
  <c r="W15" i="9" s="1"/>
  <c r="U14" i="9"/>
  <c r="W14" i="9" s="1"/>
  <c r="Z13" i="9"/>
  <c r="X13" i="9"/>
  <c r="U13" i="9"/>
  <c r="W13" i="9" s="1"/>
  <c r="U12" i="9"/>
  <c r="W12" i="9" s="1"/>
  <c r="X12" i="9"/>
  <c r="U11" i="9"/>
  <c r="W11" i="9" s="1"/>
  <c r="G11" i="9"/>
  <c r="AA11" i="9" s="1"/>
  <c r="U10" i="9"/>
  <c r="W10" i="9" s="1"/>
  <c r="U9" i="9"/>
  <c r="W9" i="9" s="1"/>
  <c r="U8" i="9"/>
  <c r="W8" i="9" s="1"/>
  <c r="P2" i="9"/>
  <c r="G20" i="3"/>
  <c r="Y20" i="3" s="1"/>
  <c r="U54" i="19" l="1"/>
  <c r="CH175" i="11" s="1"/>
  <c r="U33" i="19"/>
  <c r="V28" i="19"/>
  <c r="W28" i="19" s="1"/>
  <c r="U55" i="19"/>
  <c r="V54" i="19"/>
  <c r="W54" i="19"/>
  <c r="W27" i="19"/>
  <c r="E20" i="18"/>
  <c r="Q56" i="19"/>
  <c r="T26" i="9"/>
  <c r="X31" i="9"/>
  <c r="R26" i="9"/>
  <c r="K26" i="9"/>
  <c r="K41" i="9" s="1"/>
  <c r="S26" i="9"/>
  <c r="S41" i="9" s="1"/>
  <c r="P26" i="9"/>
  <c r="Y11" i="9"/>
  <c r="AA17" i="9"/>
  <c r="O26" i="9"/>
  <c r="J40" i="9"/>
  <c r="Y16" i="9"/>
  <c r="X9" i="9"/>
  <c r="Y13" i="9"/>
  <c r="X17" i="9"/>
  <c r="I26" i="9"/>
  <c r="Z31" i="9"/>
  <c r="K40" i="9"/>
  <c r="R40" i="9"/>
  <c r="Q40" i="9"/>
  <c r="T40" i="9"/>
  <c r="T41" i="9" s="1"/>
  <c r="X11" i="9"/>
  <c r="Z17" i="9"/>
  <c r="AA31" i="9"/>
  <c r="O40" i="9"/>
  <c r="S40" i="9"/>
  <c r="P40" i="9"/>
  <c r="P41" i="9" s="1"/>
  <c r="Y15" i="9"/>
  <c r="J26" i="9"/>
  <c r="AA15" i="9"/>
  <c r="X14" i="9"/>
  <c r="Z14" i="9"/>
  <c r="Y12" i="9"/>
  <c r="X29" i="9"/>
  <c r="Y29" i="9"/>
  <c r="X28" i="9"/>
  <c r="Y9" i="9"/>
  <c r="Z9" i="9"/>
  <c r="O41" i="9"/>
  <c r="AA10" i="9"/>
  <c r="Z15" i="9"/>
  <c r="X18" i="9"/>
  <c r="AA30" i="9"/>
  <c r="Z11" i="9"/>
  <c r="Z16" i="9"/>
  <c r="Z18" i="9"/>
  <c r="U19" i="9"/>
  <c r="U33" i="9"/>
  <c r="AA28" i="9"/>
  <c r="I40" i="9"/>
  <c r="X10" i="9"/>
  <c r="Z12" i="9"/>
  <c r="Y14" i="9"/>
  <c r="X15" i="9"/>
  <c r="AA16" i="9"/>
  <c r="AA18" i="9"/>
  <c r="Z29" i="9"/>
  <c r="Y30" i="9"/>
  <c r="X32" i="9"/>
  <c r="Y10" i="9"/>
  <c r="G19" i="9"/>
  <c r="Z30" i="9"/>
  <c r="Y32" i="9"/>
  <c r="Y28" i="9"/>
  <c r="AA32" i="9"/>
  <c r="G33" i="9"/>
  <c r="Y53" i="3"/>
  <c r="Y52" i="3"/>
  <c r="Q52" i="3"/>
  <c r="Y51" i="3"/>
  <c r="Q51" i="3"/>
  <c r="Q53" i="3" s="1"/>
  <c r="Y50" i="3"/>
  <c r="N50" i="3"/>
  <c r="Y49" i="3"/>
  <c r="M49" i="3"/>
  <c r="Y48" i="3"/>
  <c r="L48" i="3"/>
  <c r="I54" i="3"/>
  <c r="G46" i="3"/>
  <c r="X46" i="3" s="1"/>
  <c r="G45" i="3"/>
  <c r="Z45" i="3" s="1"/>
  <c r="U44" i="3"/>
  <c r="W44" i="3" s="1"/>
  <c r="G44" i="3"/>
  <c r="Y44" i="3" s="1"/>
  <c r="U43" i="3"/>
  <c r="W43" i="3" s="1"/>
  <c r="G43" i="3"/>
  <c r="Y43" i="3" s="1"/>
  <c r="U42" i="3"/>
  <c r="W42" i="3" s="1"/>
  <c r="G42" i="3"/>
  <c r="X42" i="3" s="1"/>
  <c r="U41" i="3"/>
  <c r="W41" i="3" s="1"/>
  <c r="G41" i="3"/>
  <c r="Z41" i="3" s="1"/>
  <c r="U40" i="3"/>
  <c r="G40" i="3"/>
  <c r="Y40" i="3" s="1"/>
  <c r="U39" i="3"/>
  <c r="W39" i="3" s="1"/>
  <c r="G39" i="3"/>
  <c r="Y39" i="3" s="1"/>
  <c r="U38" i="3"/>
  <c r="W38" i="3" s="1"/>
  <c r="G38" i="3"/>
  <c r="X38" i="3" s="1"/>
  <c r="U37" i="3"/>
  <c r="W37" i="3" s="1"/>
  <c r="G37" i="3"/>
  <c r="Z37" i="3" s="1"/>
  <c r="U36" i="3"/>
  <c r="W36" i="3" s="1"/>
  <c r="G36" i="3"/>
  <c r="Y36" i="3" s="1"/>
  <c r="U35" i="3"/>
  <c r="W35" i="3" s="1"/>
  <c r="G35" i="3"/>
  <c r="Y35" i="3" s="1"/>
  <c r="Y34" i="3"/>
  <c r="U34" i="3"/>
  <c r="W34" i="3" s="1"/>
  <c r="Y31" i="3"/>
  <c r="Q31" i="3"/>
  <c r="Y30" i="3"/>
  <c r="Y29" i="3"/>
  <c r="N29" i="3"/>
  <c r="N33" i="3" s="1"/>
  <c r="Y27" i="3"/>
  <c r="L27" i="3"/>
  <c r="L33" i="3" s="1"/>
  <c r="T33" i="3"/>
  <c r="G25" i="3"/>
  <c r="AA25" i="3" s="1"/>
  <c r="G24" i="3"/>
  <c r="X24" i="3" s="1"/>
  <c r="U23" i="3"/>
  <c r="G23" i="3"/>
  <c r="Y23" i="3" s="1"/>
  <c r="U22" i="3"/>
  <c r="W22" i="3" s="1"/>
  <c r="G22" i="3"/>
  <c r="Y22" i="3" s="1"/>
  <c r="U21" i="3"/>
  <c r="W21" i="3" s="1"/>
  <c r="G21" i="3"/>
  <c r="X21" i="3" s="1"/>
  <c r="AA20" i="3"/>
  <c r="X20" i="3"/>
  <c r="U20" i="3"/>
  <c r="W20" i="3" s="1"/>
  <c r="Z20" i="3"/>
  <c r="U19" i="3"/>
  <c r="G19" i="3"/>
  <c r="Y19" i="3" s="1"/>
  <c r="U18" i="3"/>
  <c r="W18" i="3" s="1"/>
  <c r="G18" i="3"/>
  <c r="Y18" i="3" s="1"/>
  <c r="U17" i="3"/>
  <c r="W17" i="3" s="1"/>
  <c r="G17" i="3"/>
  <c r="X17" i="3" s="1"/>
  <c r="W16" i="3"/>
  <c r="U16" i="3"/>
  <c r="G16" i="3"/>
  <c r="Z16" i="3" s="1"/>
  <c r="U15" i="3"/>
  <c r="W15" i="3" s="1"/>
  <c r="G15" i="3"/>
  <c r="Y15" i="3" s="1"/>
  <c r="U14" i="3"/>
  <c r="W14" i="3" s="1"/>
  <c r="G14" i="3"/>
  <c r="Y14" i="3" s="1"/>
  <c r="U13" i="3"/>
  <c r="W13" i="3" s="1"/>
  <c r="G13" i="3"/>
  <c r="AA13" i="3" s="1"/>
  <c r="U12" i="3"/>
  <c r="W12" i="3" s="1"/>
  <c r="G12" i="3"/>
  <c r="Z12" i="3" s="1"/>
  <c r="U11" i="3"/>
  <c r="W11" i="3" s="1"/>
  <c r="G11" i="3"/>
  <c r="Y11" i="3" s="1"/>
  <c r="U10" i="3"/>
  <c r="W10" i="3" s="1"/>
  <c r="G10" i="3"/>
  <c r="X10" i="3" s="1"/>
  <c r="U9" i="3"/>
  <c r="W9" i="3" s="1"/>
  <c r="G9" i="3"/>
  <c r="U8" i="3"/>
  <c r="W8" i="3" s="1"/>
  <c r="P2" i="3"/>
  <c r="L53" i="3" l="1"/>
  <c r="L54" i="3" s="1"/>
  <c r="L55" i="3" s="1"/>
  <c r="M54" i="3"/>
  <c r="M53" i="3"/>
  <c r="N53" i="3"/>
  <c r="N54" i="3" s="1"/>
  <c r="N55" i="3" s="1"/>
  <c r="W33" i="19"/>
  <c r="V33" i="19"/>
  <c r="V55" i="19" s="1"/>
  <c r="W19" i="3"/>
  <c r="W26" i="3" s="1"/>
  <c r="U26" i="3"/>
  <c r="W40" i="3"/>
  <c r="W47" i="3" s="1"/>
  <c r="U47" i="3"/>
  <c r="E24" i="18"/>
  <c r="E26" i="18" s="1"/>
  <c r="K7" i="18" s="1"/>
  <c r="W55" i="19"/>
  <c r="C7" i="18" s="1"/>
  <c r="J54" i="3"/>
  <c r="R41" i="9"/>
  <c r="S54" i="3"/>
  <c r="AA40" i="3"/>
  <c r="X12" i="3"/>
  <c r="AA44" i="3"/>
  <c r="P54" i="3"/>
  <c r="X19" i="3"/>
  <c r="O33" i="3"/>
  <c r="J41" i="9"/>
  <c r="X13" i="3"/>
  <c r="T54" i="3"/>
  <c r="T55" i="3" s="1"/>
  <c r="I33" i="3"/>
  <c r="I55" i="3" s="1"/>
  <c r="P33" i="3"/>
  <c r="P55" i="3" s="1"/>
  <c r="Z11" i="3"/>
  <c r="J33" i="3"/>
  <c r="J55" i="3" s="1"/>
  <c r="R33" i="3"/>
  <c r="Z36" i="3"/>
  <c r="X41" i="3"/>
  <c r="Z44" i="3"/>
  <c r="Z46" i="3"/>
  <c r="O54" i="3"/>
  <c r="AA19" i="3"/>
  <c r="G33" i="3"/>
  <c r="X16" i="3"/>
  <c r="AA16" i="3"/>
  <c r="X25" i="3"/>
  <c r="K33" i="3"/>
  <c r="AA41" i="3"/>
  <c r="AA15" i="3"/>
  <c r="AA23" i="3"/>
  <c r="AA11" i="3"/>
  <c r="X9" i="3"/>
  <c r="AA12" i="3"/>
  <c r="X15" i="3"/>
  <c r="Z19" i="3"/>
  <c r="Y24" i="3"/>
  <c r="Y25" i="3"/>
  <c r="S33" i="3"/>
  <c r="AA36" i="3"/>
  <c r="X37" i="3"/>
  <c r="X11" i="3"/>
  <c r="Z15" i="3"/>
  <c r="Z23" i="3"/>
  <c r="Z24" i="3"/>
  <c r="AA37" i="3"/>
  <c r="Z40" i="3"/>
  <c r="Y46" i="3"/>
  <c r="K54" i="3"/>
  <c r="R54" i="3"/>
  <c r="I41" i="9"/>
  <c r="G40" i="9"/>
  <c r="U37" i="9"/>
  <c r="U36" i="9"/>
  <c r="N36" i="9" s="1"/>
  <c r="N39" i="9" s="1"/>
  <c r="N40" i="9" s="1"/>
  <c r="U38" i="9"/>
  <c r="W33" i="9"/>
  <c r="Y33" i="9" s="1"/>
  <c r="U35" i="9"/>
  <c r="M35" i="9" s="1"/>
  <c r="M39" i="9" s="1"/>
  <c r="M40" i="9" s="1"/>
  <c r="U34" i="9"/>
  <c r="L34" i="9" s="1"/>
  <c r="L39" i="9" s="1"/>
  <c r="L40" i="9" s="1"/>
  <c r="G26" i="9"/>
  <c r="W19" i="9"/>
  <c r="Y19" i="9" s="1"/>
  <c r="Q33" i="3"/>
  <c r="Q54" i="3"/>
  <c r="Y13" i="3"/>
  <c r="Z14" i="3"/>
  <c r="Y17" i="3"/>
  <c r="Z18" i="3"/>
  <c r="Y21" i="3"/>
  <c r="Z22" i="3"/>
  <c r="Z35" i="3"/>
  <c r="Y38" i="3"/>
  <c r="Z39" i="3"/>
  <c r="Y42" i="3"/>
  <c r="Z43" i="3"/>
  <c r="AA45" i="3"/>
  <c r="Y9" i="3"/>
  <c r="Z9" i="3"/>
  <c r="AA10" i="3"/>
  <c r="Y12" i="3"/>
  <c r="Z13" i="3"/>
  <c r="AA14" i="3"/>
  <c r="Y16" i="3"/>
  <c r="Z17" i="3"/>
  <c r="AA18" i="3"/>
  <c r="Z21" i="3"/>
  <c r="AA22" i="3"/>
  <c r="X23" i="3"/>
  <c r="AA24" i="3"/>
  <c r="Z25" i="3"/>
  <c r="AA35" i="3"/>
  <c r="X36" i="3"/>
  <c r="Y37" i="3"/>
  <c r="Z38" i="3"/>
  <c r="AA39" i="3"/>
  <c r="X40" i="3"/>
  <c r="Y41" i="3"/>
  <c r="Z42" i="3"/>
  <c r="AA43" i="3"/>
  <c r="X44" i="3"/>
  <c r="X45" i="3"/>
  <c r="AA46" i="3"/>
  <c r="Y10" i="3"/>
  <c r="Z10" i="3"/>
  <c r="AA9" i="3"/>
  <c r="X14" i="3"/>
  <c r="AA17" i="3"/>
  <c r="X18" i="3"/>
  <c r="AA21" i="3"/>
  <c r="X22" i="3"/>
  <c r="X35" i="3"/>
  <c r="AA38" i="3"/>
  <c r="X39" i="3"/>
  <c r="AA42" i="3"/>
  <c r="X43" i="3"/>
  <c r="Y45" i="3"/>
  <c r="O55" i="3" l="1"/>
  <c r="S55" i="3"/>
  <c r="K55" i="3"/>
  <c r="R55" i="3"/>
  <c r="C9" i="18"/>
  <c r="E9" i="18" s="1"/>
  <c r="Q55" i="3"/>
  <c r="U30" i="3"/>
  <c r="U27" i="3"/>
  <c r="U51" i="3"/>
  <c r="V51" i="3" s="1"/>
  <c r="W51" i="3" s="1"/>
  <c r="U48" i="3"/>
  <c r="U49" i="3"/>
  <c r="V49" i="3" s="1"/>
  <c r="W49" i="3" s="1"/>
  <c r="U52" i="3"/>
  <c r="V52" i="3" s="1"/>
  <c r="W52" i="3" s="1"/>
  <c r="U50" i="3"/>
  <c r="M26" i="18"/>
  <c r="N26" i="18" s="1"/>
  <c r="G7" i="18"/>
  <c r="E23" i="2"/>
  <c r="E23" i="20" s="1"/>
  <c r="E18" i="2"/>
  <c r="E18" i="20" s="1"/>
  <c r="E13" i="2"/>
  <c r="E13" i="20" s="1"/>
  <c r="E12" i="2"/>
  <c r="E12" i="20" s="1"/>
  <c r="E15" i="2"/>
  <c r="E15" i="20" s="1"/>
  <c r="E17" i="2"/>
  <c r="E17" i="20" s="1"/>
  <c r="U20" i="9"/>
  <c r="L20" i="9" s="1"/>
  <c r="L25" i="9" s="1"/>
  <c r="L26" i="9" s="1"/>
  <c r="L41" i="9" s="1"/>
  <c r="U23" i="9"/>
  <c r="Q23" i="9" s="1"/>
  <c r="Q25" i="9" s="1"/>
  <c r="Q26" i="9" s="1"/>
  <c r="Q41" i="9" s="1"/>
  <c r="U24" i="9"/>
  <c r="Q24" i="9" s="1"/>
  <c r="U21" i="9"/>
  <c r="M21" i="9" s="1"/>
  <c r="M25" i="9" s="1"/>
  <c r="M26" i="9" s="1"/>
  <c r="M41" i="9" s="1"/>
  <c r="U22" i="9"/>
  <c r="N22" i="9" s="1"/>
  <c r="N25" i="9" s="1"/>
  <c r="N26" i="9" s="1"/>
  <c r="N41" i="9" s="1"/>
  <c r="V35" i="9"/>
  <c r="W35" i="9" s="1"/>
  <c r="Y35" i="9" s="1"/>
  <c r="V37" i="9"/>
  <c r="W37" i="9" s="1"/>
  <c r="V38" i="9"/>
  <c r="W38" i="9" s="1"/>
  <c r="G41" i="9"/>
  <c r="U39" i="9"/>
  <c r="U40" i="9" s="1"/>
  <c r="V34" i="9"/>
  <c r="V36" i="9"/>
  <c r="W36" i="9" s="1"/>
  <c r="Y36" i="9" s="1"/>
  <c r="U28" i="3"/>
  <c r="Y26" i="3"/>
  <c r="U31" i="3"/>
  <c r="U29" i="3"/>
  <c r="Y47" i="3"/>
  <c r="G54" i="3"/>
  <c r="Y54" i="3" s="1"/>
  <c r="U53" i="3" l="1"/>
  <c r="U54" i="3" s="1"/>
  <c r="G9" i="18"/>
  <c r="K9" i="18" s="1"/>
  <c r="V27" i="3"/>
  <c r="W27" i="3" s="1"/>
  <c r="V30" i="3"/>
  <c r="W30" i="3" s="1"/>
  <c r="V50" i="3"/>
  <c r="W50" i="3" s="1"/>
  <c r="V48" i="3"/>
  <c r="E14" i="2"/>
  <c r="E14" i="20" s="1"/>
  <c r="E21" i="2"/>
  <c r="E21" i="20" s="1"/>
  <c r="E22" i="2"/>
  <c r="E22" i="20" s="1"/>
  <c r="E19" i="2"/>
  <c r="E19" i="20" s="1"/>
  <c r="E20" i="2"/>
  <c r="E20" i="20" s="1"/>
  <c r="V24" i="9"/>
  <c r="W24" i="9" s="1"/>
  <c r="Y24" i="9" s="1"/>
  <c r="V22" i="9"/>
  <c r="W22" i="9" s="1"/>
  <c r="Y22" i="9" s="1"/>
  <c r="V23" i="9"/>
  <c r="W23" i="9" s="1"/>
  <c r="Y23" i="9" s="1"/>
  <c r="Q42" i="9"/>
  <c r="U25" i="9"/>
  <c r="U26" i="9" s="1"/>
  <c r="U41" i="9" s="1"/>
  <c r="V20" i="9"/>
  <c r="V21" i="9"/>
  <c r="W21" i="9" s="1"/>
  <c r="Y21" i="9" s="1"/>
  <c r="N42" i="9"/>
  <c r="V39" i="9"/>
  <c r="V40" i="9" s="1"/>
  <c r="W34" i="9"/>
  <c r="M28" i="3"/>
  <c r="M33" i="3" s="1"/>
  <c r="M55" i="3" s="1"/>
  <c r="V28" i="3"/>
  <c r="W28" i="3" s="1"/>
  <c r="Y28" i="3" s="1"/>
  <c r="U33" i="3"/>
  <c r="V29" i="3"/>
  <c r="W29" i="3" s="1"/>
  <c r="V31" i="3"/>
  <c r="W31" i="3" s="1"/>
  <c r="W48" i="3" l="1"/>
  <c r="W53" i="3" s="1"/>
  <c r="W54" i="3" s="1"/>
  <c r="V53" i="3"/>
  <c r="V54" i="3" s="1"/>
  <c r="CH173" i="11"/>
  <c r="N56" i="3"/>
  <c r="Q56" i="3"/>
  <c r="U55" i="3"/>
  <c r="E16" i="2"/>
  <c r="V25" i="9"/>
  <c r="V26" i="9" s="1"/>
  <c r="V41" i="9" s="1"/>
  <c r="W20" i="9"/>
  <c r="W25" i="9" s="1"/>
  <c r="W39" i="9"/>
  <c r="Y34" i="9"/>
  <c r="V33" i="3"/>
  <c r="V55" i="3" l="1"/>
  <c r="E24" i="2"/>
  <c r="E16" i="20"/>
  <c r="E24" i="20" s="1"/>
  <c r="E26" i="20" s="1"/>
  <c r="Y20" i="9"/>
  <c r="W40" i="9"/>
  <c r="Y40" i="9" s="1"/>
  <c r="Y39" i="9"/>
  <c r="W26" i="9"/>
  <c r="Y25" i="9"/>
  <c r="Y32" i="3"/>
  <c r="W33" i="3"/>
  <c r="W55" i="3" s="1"/>
  <c r="W57" i="3" s="1"/>
  <c r="W41" i="9" l="1"/>
  <c r="W42" i="9" s="1"/>
  <c r="W43" i="9" s="1"/>
  <c r="Y26" i="9"/>
  <c r="Y33" i="3"/>
  <c r="E26" i="2" l="1"/>
  <c r="C7" i="2" l="1"/>
  <c r="N26" i="2"/>
  <c r="O26" i="2" s="1"/>
  <c r="K7" i="2"/>
  <c r="K7" i="20" s="1"/>
  <c r="BJ159" i="11" l="1"/>
  <c r="V160" i="11" s="1"/>
  <c r="V159" i="11" s="1"/>
  <c r="AP174" i="11"/>
  <c r="G7" i="2"/>
  <c r="G7" i="20" s="1"/>
  <c r="C7" i="20"/>
  <c r="C9" i="2"/>
  <c r="E9" i="2" l="1"/>
  <c r="C9" i="20"/>
  <c r="G9" i="2" l="1"/>
  <c r="E9" i="20"/>
  <c r="K9" i="2" l="1"/>
  <c r="K9" i="20" s="1"/>
  <c r="G9" i="20"/>
  <c r="AP175" i="11" l="1"/>
  <c r="AP176" i="11" s="1"/>
  <c r="AP177" i="11" s="1"/>
  <c r="AP178" i="11" s="1"/>
  <c r="CH177" i="11"/>
  <c r="AP17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BJ159" authorId="0" shapeId="0" xr:uid="{0D6336F5-6BF5-44D3-8A4F-2627C8B18D47}">
      <text>
        <r>
          <rPr>
            <sz val="9"/>
            <color indexed="81"/>
            <rFont val="MS P ゴシック"/>
            <family val="3"/>
            <charset val="128"/>
          </rPr>
          <t xml:space="preserve">C-1③経費内訳（全体）の(4) 補助対象経費支出予定額です（ここでは入力できません。）。
</t>
        </r>
      </text>
    </comment>
    <comment ref="BJ161" authorId="0" shapeId="0" xr:uid="{CFE9D42C-D253-4709-AA71-599A2056AE15}">
      <text>
        <r>
          <rPr>
            <sz val="9"/>
            <color indexed="81"/>
            <rFont val="MS P ゴシック"/>
            <family val="3"/>
            <charset val="128"/>
          </rPr>
          <t>ランニングコスト（円/年）を記載するとともに、その根拠を添付してください。</t>
        </r>
      </text>
    </comment>
    <comment ref="AP174" authorId="0" shapeId="0" xr:uid="{07FEC743-8BD1-4DDC-8BEB-1440A81B3FEB}">
      <text>
        <r>
          <rPr>
            <sz val="9"/>
            <color indexed="81"/>
            <rFont val="MS P ゴシック"/>
            <family val="3"/>
            <charset val="128"/>
          </rPr>
          <t xml:space="preserve">C-1③経費内訳（全体）の(4) 補助対象経費支出予定額からC-2①経費内訳表（１年目）とC-2②経費内訳表（２年目）の【蓄電池】の補助対象経費合計(D)の合計額を控除した額です（ここでは入力できません。）。
</t>
        </r>
      </text>
    </comment>
    <comment ref="AP175" authorId="0" shapeId="0" xr:uid="{0986C635-8838-4880-9B08-4CEA9473400A}">
      <text>
        <r>
          <rPr>
            <sz val="9"/>
            <color indexed="81"/>
            <rFont val="MS P ゴシック"/>
            <family val="3"/>
            <charset val="128"/>
          </rPr>
          <t>C-1③経費内訳（全体）の(8) 補助金所要額から各年度の蓄電池に係る補助金所要額を控除した額です（ここでは入力できません。）。</t>
        </r>
      </text>
    </comment>
    <comment ref="AP186" authorId="0" shapeId="0" xr:uid="{CF8F77FC-7714-4C9E-B420-D7FF85A7D93E}">
      <text>
        <r>
          <rPr>
            <sz val="9"/>
            <color indexed="81"/>
            <rFont val="MS P ゴシック"/>
            <family val="3"/>
            <charset val="128"/>
          </rPr>
          <t xml:space="preserve">C-2①経費内訳表（１年目）とC-2②経費内訳表（２年目）の【蓄電池】の補助対象経費合計(D)の合計額です（ここでは入力できません。）。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C7" authorId="0" shapeId="0" xr:uid="{4922E4EB-E0BE-40DE-AA1D-E9B132BDEDAB}">
      <text>
        <r>
          <rPr>
            <b/>
            <sz val="9"/>
            <color indexed="81"/>
            <rFont val="MS P ゴシック"/>
            <family val="3"/>
            <charset val="128"/>
          </rPr>
          <t xml:space="preserve">C-2経費内訳表の合計と異なる場合は、手入力してください。
</t>
        </r>
      </text>
    </comment>
    <comment ref="E7" authorId="0" shapeId="0" xr:uid="{F00CD224-8B22-45A1-AAB0-08C31C1F170A}">
      <text>
        <r>
          <rPr>
            <b/>
            <sz val="9"/>
            <color indexed="81"/>
            <rFont val="MS P ゴシック"/>
            <family val="3"/>
            <charset val="128"/>
          </rPr>
          <t xml:space="preserve">寄付金その他の収入がある場合は、入力してください。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00000000-0006-0000-0200-000001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2000000}">
      <text>
        <r>
          <rPr>
            <b/>
            <sz val="11"/>
            <color indexed="81"/>
            <rFont val="MS P ゴシック"/>
            <family val="3"/>
            <charset val="128"/>
          </rPr>
          <t>根拠とした見積書・金入り設計書の最初のページにNo.を記すこと</t>
        </r>
      </text>
    </comment>
    <comment ref="I7" authorId="0" shapeId="0" xr:uid="{00000000-0006-0000-0200-000003000000}">
      <text>
        <r>
          <rPr>
            <b/>
            <sz val="11"/>
            <color indexed="81"/>
            <rFont val="MS P ゴシック"/>
            <family val="3"/>
            <charset val="128"/>
          </rPr>
          <t>複合単価を用いた場合は、「材料費」に金額を含めること</t>
        </r>
      </text>
    </comment>
    <comment ref="U33" authorId="1" shapeId="0" xr:uid="{A52E81CF-4134-468B-B26A-A6BCDFC3F31B}">
      <text>
        <r>
          <rPr>
            <b/>
            <sz val="9"/>
            <color indexed="81"/>
            <rFont val="MS P ゴシック"/>
            <family val="3"/>
            <charset val="128"/>
          </rPr>
          <t xml:space="preserve">【ＣＯ２削減コスト・算定根拠】の補助対象経費予定額(Ｂ)となります。
</t>
        </r>
      </text>
    </comment>
    <comment ref="U54" authorId="1" shapeId="0" xr:uid="{6CA1DEDA-ECCC-43CD-A2F3-5DD38C6A43F0}">
      <text>
        <r>
          <rPr>
            <b/>
            <sz val="9"/>
            <color indexed="81"/>
            <rFont val="MS P ゴシック"/>
            <family val="3"/>
            <charset val="128"/>
          </rPr>
          <t xml:space="preserve">蓄電池に係るの補助対象経費予定額(１年目)となります。
</t>
        </r>
      </text>
    </comment>
    <comment ref="W56" authorId="0" shapeId="0" xr:uid="{00000000-0006-0000-0200-000004000000}">
      <text>
        <r>
          <rPr>
            <b/>
            <sz val="11"/>
            <color indexed="81"/>
            <rFont val="MS P ゴシック"/>
            <family val="3"/>
            <charset val="128"/>
          </rPr>
          <t>民間企業の場合、原則として消費税を計上しないこと</t>
        </r>
      </text>
    </comment>
    <comment ref="W57" authorId="0" shapeId="0" xr:uid="{00000000-0006-0000-0200-000005000000}">
      <text>
        <r>
          <rPr>
            <b/>
            <sz val="11"/>
            <color indexed="81"/>
            <rFont val="MS P ゴシック"/>
            <family val="3"/>
            <charset val="128"/>
          </rPr>
          <t>端数処理の関係で見積書等の金額の合計と一致しない場合は、手入力すること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C7" authorId="0" shapeId="0" xr:uid="{B8D4E551-1512-49AC-B00F-B02B8AD59CF6}">
      <text>
        <r>
          <rPr>
            <b/>
            <sz val="9"/>
            <color indexed="81"/>
            <rFont val="MS P ゴシック"/>
            <family val="3"/>
            <charset val="128"/>
          </rPr>
          <t xml:space="preserve">C-2経費内訳表の合計と異なる場合は、手入力してください。
</t>
        </r>
      </text>
    </comment>
    <comment ref="E7" authorId="0" shapeId="0" xr:uid="{4939ED71-70C8-4840-9380-E7BF5E03EA86}">
      <text>
        <r>
          <rPr>
            <b/>
            <sz val="9"/>
            <color indexed="81"/>
            <rFont val="MS P ゴシック"/>
            <family val="3"/>
            <charset val="128"/>
          </rPr>
          <t xml:space="preserve">寄付金その他の収入がある場合は、入力してください。
</t>
        </r>
      </text>
    </comment>
    <comment ref="E25" authorId="1" shapeId="0" xr:uid="{78F44078-9A29-4913-B0E9-01A6C2B7230D}">
      <text>
        <r>
          <rPr>
            <b/>
            <sz val="11"/>
            <color indexed="81"/>
            <rFont val="MS P ゴシック"/>
            <family val="3"/>
            <charset val="128"/>
          </rPr>
          <t>民間企業の場合、原則として消費税を計上しないこと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4DD626E6-FA75-4E35-814A-D1BBE4B48E18}">
      <text>
        <r>
          <rPr>
            <b/>
            <sz val="11"/>
            <color indexed="81"/>
            <rFont val="MS P ゴシック"/>
            <family val="3"/>
            <charset val="128"/>
          </rPr>
          <t>行を適宜追加・削除し、見積書・金入り設計書の項目どおりに記入すること（合計金額のみは不可）</t>
        </r>
      </text>
    </comment>
    <comment ref="H6" authorId="0" shapeId="0" xr:uid="{D6DD3DF5-F1AB-42EE-B431-8836387A05D3}">
      <text>
        <r>
          <rPr>
            <b/>
            <sz val="11"/>
            <color indexed="81"/>
            <rFont val="MS P ゴシック"/>
            <family val="3"/>
            <charset val="128"/>
          </rPr>
          <t>根拠とした見積書・金入り設計書の最初のページにNo.を記すこと</t>
        </r>
      </text>
    </comment>
    <comment ref="I7" authorId="0" shapeId="0" xr:uid="{C4C65ACC-D336-456C-883D-F6D4F151CE7F}">
      <text>
        <r>
          <rPr>
            <b/>
            <sz val="11"/>
            <color indexed="81"/>
            <rFont val="MS P ゴシック"/>
            <family val="3"/>
            <charset val="128"/>
          </rPr>
          <t>複合単価を用いた場合は、「材料費」に金額を含めること</t>
        </r>
      </text>
    </comment>
    <comment ref="U33" authorId="1" shapeId="0" xr:uid="{3094952B-A014-4F0C-931D-35284B78DA4F}">
      <text>
        <r>
          <rPr>
            <b/>
            <sz val="9"/>
            <color indexed="81"/>
            <rFont val="MS P ゴシック"/>
            <family val="3"/>
            <charset val="128"/>
          </rPr>
          <t xml:space="preserve">【ＣＯ２削減コスト・算定根拠】の補助対象経費予定額(Ｂ)となります。
</t>
        </r>
      </text>
    </comment>
    <comment ref="U54" authorId="1" shapeId="0" xr:uid="{F619066D-9321-46B3-A930-29A61D3E1AF8}">
      <text>
        <r>
          <rPr>
            <b/>
            <sz val="9"/>
            <color indexed="81"/>
            <rFont val="MS P ゴシック"/>
            <family val="3"/>
            <charset val="128"/>
          </rPr>
          <t xml:space="preserve">蓄電池に係るの補助対象経費予定額(２年目)となります。
</t>
        </r>
      </text>
    </comment>
    <comment ref="W56" authorId="0" shapeId="0" xr:uid="{5D4F6F3F-C880-497C-98BC-B020E92A9A1A}">
      <text>
        <r>
          <rPr>
            <b/>
            <sz val="11"/>
            <color indexed="81"/>
            <rFont val="MS P ゴシック"/>
            <family val="3"/>
            <charset val="128"/>
          </rPr>
          <t>民間企業の場合、原則として消費税を計上しないこと</t>
        </r>
      </text>
    </comment>
    <comment ref="W57" authorId="0" shapeId="0" xr:uid="{4F2A99A6-4945-4814-8427-FA3987380AB8}">
      <text>
        <r>
          <rPr>
            <b/>
            <sz val="11"/>
            <color indexed="81"/>
            <rFont val="MS P ゴシック"/>
            <family val="3"/>
            <charset val="128"/>
          </rPr>
          <t>端数処理の関係で見積書等の金額の合計と一致しない場合は、手入力すること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K7" authorId="0" shapeId="0" xr:uid="{6DAC0414-AAFB-4C01-968B-80BB9F703249}">
      <text>
        <r>
          <rPr>
            <b/>
            <sz val="9"/>
            <color indexed="81"/>
            <rFont val="MS P ゴシック"/>
            <family val="3"/>
            <charset val="128"/>
          </rPr>
          <t xml:space="preserve">【ＣＯ２削減コスト・算定根拠】の補助対象経費支出予定額(H)となります。
</t>
        </r>
      </text>
    </comment>
    <comment ref="E25" authorId="1" shapeId="0" xr:uid="{B9E96054-B4A3-46EB-ABC8-8E383996C7E5}">
      <text>
        <r>
          <rPr>
            <b/>
            <sz val="11"/>
            <color indexed="81"/>
            <rFont val="MS P ゴシック"/>
            <family val="3"/>
            <charset val="128"/>
          </rPr>
          <t>民間企業の場合、原則として消費税を計上しないこと</t>
        </r>
      </text>
    </comment>
  </commentList>
</comments>
</file>

<file path=xl/sharedStrings.xml><?xml version="1.0" encoding="utf-8"?>
<sst xmlns="http://schemas.openxmlformats.org/spreadsheetml/2006/main" count="855" uniqueCount="288">
  <si>
    <t>別紙１</t>
    <rPh sb="0" eb="2">
      <t>ベッシ</t>
    </rPh>
    <phoneticPr fontId="3"/>
  </si>
  <si>
    <t>所在地</t>
    <rPh sb="0" eb="3">
      <t>ショザイチ</t>
    </rPh>
    <phoneticPr fontId="3"/>
  </si>
  <si>
    <t>事業実施の担当者</t>
    <rPh sb="0" eb="2">
      <t>ジギョウ</t>
    </rPh>
    <rPh sb="2" eb="4">
      <t>ジッシ</t>
    </rPh>
    <rPh sb="5" eb="8">
      <t>タントウシャ</t>
    </rPh>
    <phoneticPr fontId="3"/>
  </si>
  <si>
    <t>氏名</t>
    <rPh sb="0" eb="2">
      <t>シメイ</t>
    </rPh>
    <phoneticPr fontId="5"/>
  </si>
  <si>
    <t>＜事業の目的・概要＞</t>
    <rPh sb="1" eb="3">
      <t>ジギョウ</t>
    </rPh>
    <rPh sb="4" eb="6">
      <t>モクテキ</t>
    </rPh>
    <rPh sb="7" eb="9">
      <t>ガイヨウ</t>
    </rPh>
    <phoneticPr fontId="3"/>
  </si>
  <si>
    <t>【目的】</t>
    <rPh sb="1" eb="3">
      <t>モクテキ</t>
    </rPh>
    <phoneticPr fontId="3"/>
  </si>
  <si>
    <t>名称</t>
    <rPh sb="0" eb="2">
      <t>メイショウ</t>
    </rPh>
    <phoneticPr fontId="3"/>
  </si>
  <si>
    <t>円</t>
    <rPh sb="0" eb="1">
      <t>エン</t>
    </rPh>
    <phoneticPr fontId="3"/>
  </si>
  <si>
    <t>＜事業の実施体制＞</t>
    <phoneticPr fontId="3"/>
  </si>
  <si>
    <t>＜資金計画＞</t>
    <phoneticPr fontId="3"/>
  </si>
  <si>
    <t>調達先</t>
    <rPh sb="0" eb="3">
      <t>チョウタツサキ</t>
    </rPh>
    <phoneticPr fontId="3"/>
  </si>
  <si>
    <t>＜事業実施に関連する事項＞</t>
    <phoneticPr fontId="3"/>
  </si>
  <si>
    <t>【設備の保守計画】</t>
    <phoneticPr fontId="3"/>
  </si>
  <si>
    <t>＜事業実施スケジュール＞</t>
    <phoneticPr fontId="3"/>
  </si>
  <si>
    <t>kWh</t>
    <phoneticPr fontId="3"/>
  </si>
  <si>
    <t>%</t>
    <phoneticPr fontId="3"/>
  </si>
  <si>
    <t>（設備内容）</t>
    <rPh sb="1" eb="3">
      <t>セツビ</t>
    </rPh>
    <rPh sb="3" eb="5">
      <t>ナイヨウ</t>
    </rPh>
    <phoneticPr fontId="3"/>
  </si>
  <si>
    <t>事業者名・役職名</t>
    <rPh sb="0" eb="3">
      <t>ジギョウシャ</t>
    </rPh>
    <rPh sb="3" eb="4">
      <t>メイ</t>
    </rPh>
    <rPh sb="5" eb="8">
      <t>ヤクショクメイ</t>
    </rPh>
    <phoneticPr fontId="3"/>
  </si>
  <si>
    <t>〒</t>
    <phoneticPr fontId="3"/>
  </si>
  <si>
    <t>「123-4567」と入力</t>
  </si>
  <si>
    <t>電話番号</t>
    <rPh sb="0" eb="2">
      <t>デンワ</t>
    </rPh>
    <rPh sb="2" eb="4">
      <t>バンゴウ</t>
    </rPh>
    <phoneticPr fontId="3"/>
  </si>
  <si>
    <t>FAX番号</t>
    <rPh sb="3" eb="5">
      <t>バンゴウ</t>
    </rPh>
    <phoneticPr fontId="3"/>
  </si>
  <si>
    <t>E-mailアドレス</t>
    <phoneticPr fontId="3"/>
  </si>
  <si>
    <t>備考</t>
    <rPh sb="0" eb="2">
      <t>ビコウ</t>
    </rPh>
    <phoneticPr fontId="3"/>
  </si>
  <si>
    <t>氏名</t>
    <rPh sb="0" eb="2">
      <t>シメイ</t>
    </rPh>
    <phoneticPr fontId="3"/>
  </si>
  <si>
    <t>住所</t>
    <phoneticPr fontId="3"/>
  </si>
  <si>
    <t>【他の補助金との関係】</t>
    <phoneticPr fontId="3"/>
  </si>
  <si>
    <t>【許認可、権利関係等事業実施の前提となる事項及び実施上問題となる事項】</t>
    <phoneticPr fontId="3"/>
  </si>
  <si>
    <t>該当なし</t>
    <rPh sb="0" eb="2">
      <t>ガイトウ</t>
    </rPh>
    <phoneticPr fontId="3"/>
  </si>
  <si>
    <t>該当あり（以下のとおり）</t>
    <rPh sb="0" eb="2">
      <t>ガイトウ</t>
    </rPh>
    <rPh sb="5" eb="7">
      <t>イカ</t>
    </rPh>
    <phoneticPr fontId="3"/>
  </si>
  <si>
    <t>太陽光パネル出力合計（kW）</t>
    <rPh sb="0" eb="3">
      <t>タイヨウコウ</t>
    </rPh>
    <rPh sb="6" eb="8">
      <t>シュツリョク</t>
    </rPh>
    <phoneticPr fontId="5"/>
  </si>
  <si>
    <t>kW</t>
    <phoneticPr fontId="3"/>
  </si>
  <si>
    <t>パワコン出力合計（kW）</t>
    <rPh sb="4" eb="6">
      <t>シュツリョク</t>
    </rPh>
    <phoneticPr fontId="5"/>
  </si>
  <si>
    <t>蓄電池容量合計（kWh）</t>
    <rPh sb="0" eb="3">
      <t>チクデンチ</t>
    </rPh>
    <rPh sb="3" eb="5">
      <t>ヨウリョウ</t>
    </rPh>
    <phoneticPr fontId="5"/>
  </si>
  <si>
    <t>流動資産</t>
    <phoneticPr fontId="5"/>
  </si>
  <si>
    <t>流動負債</t>
    <phoneticPr fontId="5"/>
  </si>
  <si>
    <t>自己資本</t>
    <phoneticPr fontId="5"/>
  </si>
  <si>
    <t>総資本</t>
    <phoneticPr fontId="5"/>
  </si>
  <si>
    <t>※ 貸借対照表の基準日を入力してください。</t>
  </si>
  <si>
    <t>前期（直近）</t>
    <rPh sb="0" eb="2">
      <t>ゼンキ</t>
    </rPh>
    <rPh sb="3" eb="5">
      <t>チョッキン</t>
    </rPh>
    <phoneticPr fontId="3"/>
  </si>
  <si>
    <t>前々期</t>
    <rPh sb="0" eb="3">
      <t>ゼンゼンキ</t>
    </rPh>
    <phoneticPr fontId="3"/>
  </si>
  <si>
    <t>(単位　千円）</t>
    <rPh sb="1" eb="3">
      <t>タンイ</t>
    </rPh>
    <rPh sb="4" eb="5">
      <t>セン</t>
    </rPh>
    <rPh sb="5" eb="6">
      <t>エン</t>
    </rPh>
    <phoneticPr fontId="5"/>
  </si>
  <si>
    <t>流動比率</t>
    <rPh sb="0" eb="4">
      <t>リュウドウヒリツ</t>
    </rPh>
    <phoneticPr fontId="3"/>
  </si>
  <si>
    <t>自己資
本比率</t>
    <rPh sb="0" eb="2">
      <t>ジコ</t>
    </rPh>
    <rPh sb="2" eb="3">
      <t>シ</t>
    </rPh>
    <rPh sb="4" eb="5">
      <t>ホン</t>
    </rPh>
    <rPh sb="5" eb="7">
      <t>ヒリツ</t>
    </rPh>
    <phoneticPr fontId="3"/>
  </si>
  <si>
    <t>別紙２</t>
    <rPh sb="0" eb="2">
      <t>ベッシ</t>
    </rPh>
    <phoneticPr fontId="15"/>
  </si>
  <si>
    <t>施設名：</t>
    <rPh sb="0" eb="2">
      <t>シセツ</t>
    </rPh>
    <rPh sb="2" eb="3">
      <t>メイ</t>
    </rPh>
    <phoneticPr fontId="18"/>
  </si>
  <si>
    <t>所要経費</t>
    <rPh sb="0" eb="2">
      <t>ショヨウ</t>
    </rPh>
    <rPh sb="2" eb="4">
      <t>ケイヒ</t>
    </rPh>
    <phoneticPr fontId="15"/>
  </si>
  <si>
    <r>
      <t>(1) 総事業費
　</t>
    </r>
    <r>
      <rPr>
        <sz val="10"/>
        <rFont val="ＭＳ 明朝"/>
        <family val="1"/>
        <charset val="128"/>
      </rPr>
      <t>※補助対象外経費を含んだ
　　金額を記入すること</t>
    </r>
    <rPh sb="4" eb="8">
      <t>ソウジギョウヒ</t>
    </rPh>
    <phoneticPr fontId="15"/>
  </si>
  <si>
    <t>(2) 寄付金その他の収入</t>
    <rPh sb="4" eb="7">
      <t>キフキン</t>
    </rPh>
    <rPh sb="9" eb="10">
      <t>タ</t>
    </rPh>
    <rPh sb="11" eb="13">
      <t>シュウニュウ</t>
    </rPh>
    <phoneticPr fontId="15"/>
  </si>
  <si>
    <r>
      <t xml:space="preserve">(3) 差引額
</t>
    </r>
    <r>
      <rPr>
        <sz val="10"/>
        <rFont val="ＭＳ 明朝"/>
        <family val="1"/>
        <charset val="128"/>
      </rPr>
      <t>　※(1)-(2)</t>
    </r>
    <rPh sb="4" eb="6">
      <t>サシヒキ</t>
    </rPh>
    <rPh sb="6" eb="7">
      <t>ガク</t>
    </rPh>
    <phoneticPr fontId="15"/>
  </si>
  <si>
    <t>(4) 補助対象経費
　　支出予定額</t>
    <rPh sb="4" eb="6">
      <t>ホジョ</t>
    </rPh>
    <rPh sb="6" eb="8">
      <t>タイショウ</t>
    </rPh>
    <rPh sb="8" eb="10">
      <t>ケイヒ</t>
    </rPh>
    <rPh sb="13" eb="15">
      <t>シシュツ</t>
    </rPh>
    <rPh sb="15" eb="17">
      <t>ヨテイ</t>
    </rPh>
    <rPh sb="17" eb="18">
      <t>ガク</t>
    </rPh>
    <phoneticPr fontId="15"/>
  </si>
  <si>
    <r>
      <rPr>
        <sz val="12"/>
        <rFont val="ＭＳ 明朝"/>
        <family val="1"/>
        <charset val="128"/>
      </rPr>
      <t>円</t>
    </r>
    <rPh sb="0" eb="1">
      <t>エン</t>
    </rPh>
    <phoneticPr fontId="18"/>
  </si>
  <si>
    <t>(5) 基準額</t>
    <rPh sb="4" eb="6">
      <t>キジュン</t>
    </rPh>
    <rPh sb="6" eb="7">
      <t>ガク</t>
    </rPh>
    <phoneticPr fontId="15"/>
  </si>
  <si>
    <r>
      <t xml:space="preserve">(6) 選定額
</t>
    </r>
    <r>
      <rPr>
        <sz val="10"/>
        <rFont val="ＭＳ 明朝"/>
        <family val="1"/>
        <charset val="128"/>
      </rPr>
      <t>　※(4)と(5)を比較して
　　少ない方の額</t>
    </r>
    <rPh sb="4" eb="6">
      <t>センテイ</t>
    </rPh>
    <rPh sb="6" eb="7">
      <t>ガク</t>
    </rPh>
    <rPh sb="18" eb="20">
      <t>ヒカク</t>
    </rPh>
    <rPh sb="25" eb="26">
      <t>スク</t>
    </rPh>
    <rPh sb="28" eb="29">
      <t>ホウ</t>
    </rPh>
    <rPh sb="30" eb="31">
      <t>ガク</t>
    </rPh>
    <phoneticPr fontId="15"/>
  </si>
  <si>
    <r>
      <t xml:space="preserve">(7) 補助基本額
</t>
    </r>
    <r>
      <rPr>
        <sz val="10"/>
        <rFont val="ＭＳ 明朝"/>
        <family val="1"/>
        <charset val="128"/>
      </rPr>
      <t>　※(3)と(6)を比較して
　　少ない方の額</t>
    </r>
    <rPh sb="4" eb="6">
      <t>ホジョ</t>
    </rPh>
    <rPh sb="6" eb="8">
      <t>キホン</t>
    </rPh>
    <rPh sb="8" eb="9">
      <t>ガク</t>
    </rPh>
    <rPh sb="20" eb="22">
      <t>ヒカク</t>
    </rPh>
    <rPh sb="27" eb="28">
      <t>スク</t>
    </rPh>
    <rPh sb="30" eb="31">
      <t>ホウ</t>
    </rPh>
    <rPh sb="32" eb="33">
      <t>ガク</t>
    </rPh>
    <phoneticPr fontId="15"/>
  </si>
  <si>
    <r>
      <t xml:space="preserve">(8) 補助金所要額
</t>
    </r>
    <r>
      <rPr>
        <sz val="10"/>
        <rFont val="ＭＳ 明朝"/>
        <family val="1"/>
        <charset val="128"/>
      </rPr>
      <t>　※(7)×補助率
　　(千円未満切り捨て)</t>
    </r>
    <rPh sb="4" eb="7">
      <t>ホジョキン</t>
    </rPh>
    <rPh sb="7" eb="9">
      <t>ショヨウ</t>
    </rPh>
    <rPh sb="9" eb="10">
      <t>ガク</t>
    </rPh>
    <rPh sb="17" eb="20">
      <t>ホジョリツ</t>
    </rPh>
    <rPh sb="28" eb="29">
      <t>キ</t>
    </rPh>
    <rPh sb="30" eb="31">
      <t>ス</t>
    </rPh>
    <phoneticPr fontId="15"/>
  </si>
  <si>
    <t>(4) 補助対象経費支出予定額の内訳</t>
    <rPh sb="4" eb="6">
      <t>ホジョ</t>
    </rPh>
    <rPh sb="6" eb="8">
      <t>タイショウ</t>
    </rPh>
    <rPh sb="8" eb="10">
      <t>ケイヒ</t>
    </rPh>
    <rPh sb="10" eb="12">
      <t>シシュツ</t>
    </rPh>
    <rPh sb="12" eb="14">
      <t>ヨテイ</t>
    </rPh>
    <rPh sb="14" eb="15">
      <t>ガク</t>
    </rPh>
    <rPh sb="15" eb="16">
      <t>テイガク</t>
    </rPh>
    <rPh sb="16" eb="18">
      <t>ウチワケ</t>
    </rPh>
    <phoneticPr fontId="15"/>
  </si>
  <si>
    <t>区分・費目</t>
    <rPh sb="0" eb="2">
      <t>クブン</t>
    </rPh>
    <rPh sb="3" eb="5">
      <t>ヒモク</t>
    </rPh>
    <phoneticPr fontId="15"/>
  </si>
  <si>
    <t>細分</t>
    <rPh sb="0" eb="2">
      <t>サイブン</t>
    </rPh>
    <phoneticPr fontId="18"/>
  </si>
  <si>
    <t>金額（円）</t>
    <rPh sb="0" eb="2">
      <t>キンガク</t>
    </rPh>
    <phoneticPr fontId="15"/>
  </si>
  <si>
    <t>積算内訳</t>
    <rPh sb="0" eb="2">
      <t>セキサン</t>
    </rPh>
    <rPh sb="2" eb="4">
      <t>ウチワケ</t>
    </rPh>
    <phoneticPr fontId="15"/>
  </si>
  <si>
    <t>工事費・本工事費</t>
  </si>
  <si>
    <t>材料費</t>
    <rPh sb="0" eb="3">
      <t>ザイリョウヒ</t>
    </rPh>
    <phoneticPr fontId="3"/>
  </si>
  <si>
    <t>経費内訳表のとおり</t>
    <rPh sb="0" eb="2">
      <t>ケイヒ</t>
    </rPh>
    <phoneticPr fontId="18"/>
  </si>
  <si>
    <t>同</t>
  </si>
  <si>
    <t>労務費</t>
    <rPh sb="0" eb="3">
      <t>ロウムヒ</t>
    </rPh>
    <phoneticPr fontId="3"/>
  </si>
  <si>
    <t>直接経費</t>
    <rPh sb="0" eb="2">
      <t>チョクセツ</t>
    </rPh>
    <rPh sb="2" eb="4">
      <t>ケイヒ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</si>
  <si>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</si>
  <si>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</si>
  <si>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</si>
  <si>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工事費・付帯工事費</t>
  </si>
  <si>
    <t>―</t>
    <phoneticPr fontId="3"/>
  </si>
  <si>
    <t>工事費・機械器具費</t>
  </si>
  <si>
    <t>工事費・測量及試験費</t>
    <phoneticPr fontId="18"/>
  </si>
  <si>
    <t>設備費</t>
  </si>
  <si>
    <t>業務費</t>
  </si>
  <si>
    <t>事務費</t>
  </si>
  <si>
    <t>小計</t>
    <rPh sb="0" eb="2">
      <t>ショウケイ</t>
    </rPh>
    <phoneticPr fontId="18"/>
  </si>
  <si>
    <t>消費税</t>
    <rPh sb="0" eb="3">
      <t>ショウヒゼイ</t>
    </rPh>
    <phoneticPr fontId="18"/>
  </si>
  <si>
    <t>合計</t>
    <rPh sb="0" eb="2">
      <t>ゴウケイ</t>
    </rPh>
    <phoneticPr fontId="15"/>
  </si>
  <si>
    <t>（注）記入した金額の根拠資料を添付すること</t>
    <phoneticPr fontId="18"/>
  </si>
  <si>
    <t>経費内訳表</t>
    <rPh sb="0" eb="2">
      <t>ケイヒ</t>
    </rPh>
    <rPh sb="2" eb="4">
      <t>ウチワケ</t>
    </rPh>
    <rPh sb="4" eb="5">
      <t>ヒョウ</t>
    </rPh>
    <phoneticPr fontId="5"/>
  </si>
  <si>
    <t>施設名</t>
    <rPh sb="0" eb="2">
      <t>シセツ</t>
    </rPh>
    <rPh sb="2" eb="3">
      <t>メイ</t>
    </rPh>
    <phoneticPr fontId="5"/>
  </si>
  <si>
    <t>（１．太陽光発電）</t>
    <rPh sb="3" eb="6">
      <t>タイヨウコウ</t>
    </rPh>
    <rPh sb="6" eb="8">
      <t>ハツデン</t>
    </rPh>
    <phoneticPr fontId="3"/>
  </si>
  <si>
    <t>内訳</t>
    <rPh sb="0" eb="2">
      <t>ウチワケ</t>
    </rPh>
    <phoneticPr fontId="5"/>
  </si>
  <si>
    <t>補助対象経費</t>
    <rPh sb="0" eb="4">
      <t>ホジョタイショウ</t>
    </rPh>
    <rPh sb="4" eb="6">
      <t>ケイヒ</t>
    </rPh>
    <phoneticPr fontId="5"/>
  </si>
  <si>
    <t>補助対象
外経費
(E)</t>
    <rPh sb="0" eb="2">
      <t>ホジョ</t>
    </rPh>
    <rPh sb="2" eb="4">
      <t>タイショウ</t>
    </rPh>
    <rPh sb="5" eb="6">
      <t>ガイ</t>
    </rPh>
    <rPh sb="6" eb="8">
      <t>ケイヒ</t>
    </rPh>
    <phoneticPr fontId="5"/>
  </si>
  <si>
    <t>合計
(F)=
(D)+(E)</t>
    <rPh sb="0" eb="2">
      <t>ゴウケイ</t>
    </rPh>
    <phoneticPr fontId="5"/>
  </si>
  <si>
    <t>(A)×(B)
=(C)
であるか</t>
    <phoneticPr fontId="3"/>
  </si>
  <si>
    <t>(C)=(F)
であるか</t>
    <phoneticPr fontId="3"/>
  </si>
  <si>
    <t>数量の小数点の有無チェック
(A)</t>
    <rPh sb="0" eb="2">
      <t>スウリョウ</t>
    </rPh>
    <rPh sb="3" eb="6">
      <t>ショウスウテン</t>
    </rPh>
    <rPh sb="7" eb="9">
      <t>ウム</t>
    </rPh>
    <phoneticPr fontId="3"/>
  </si>
  <si>
    <t>単価の小数点の有無チェック
(B)</t>
    <rPh sb="0" eb="2">
      <t>タンカ</t>
    </rPh>
    <rPh sb="3" eb="6">
      <t>ショウスウテン</t>
    </rPh>
    <rPh sb="7" eb="9">
      <t>ウム</t>
    </rPh>
    <phoneticPr fontId="3"/>
  </si>
  <si>
    <t>No.</t>
    <phoneticPr fontId="5"/>
  </si>
  <si>
    <t>項目</t>
    <rPh sb="0" eb="2">
      <t>コウモク</t>
    </rPh>
    <phoneticPr fontId="5"/>
  </si>
  <si>
    <t>内容</t>
    <rPh sb="0" eb="2">
      <t>ナイヨウ</t>
    </rPh>
    <phoneticPr fontId="5"/>
  </si>
  <si>
    <t>工事費</t>
    <rPh sb="0" eb="2">
      <t>コウジ</t>
    </rPh>
    <rPh sb="2" eb="3">
      <t>ヒ</t>
    </rPh>
    <phoneticPr fontId="2"/>
  </si>
  <si>
    <t>設備費</t>
    <rPh sb="0" eb="2">
      <t>セツビ</t>
    </rPh>
    <rPh sb="2" eb="3">
      <t>ヒ</t>
    </rPh>
    <phoneticPr fontId="2"/>
  </si>
  <si>
    <t>業務費</t>
    <rPh sb="0" eb="2">
      <t>ギョウム</t>
    </rPh>
    <rPh sb="2" eb="3">
      <t>ヒ</t>
    </rPh>
    <phoneticPr fontId="5"/>
  </si>
  <si>
    <t>事務費</t>
    <rPh sb="0" eb="3">
      <t>ジムヒ</t>
    </rPh>
    <phoneticPr fontId="2"/>
  </si>
  <si>
    <t>補助対象
経費合計
(D)</t>
    <rPh sb="0" eb="2">
      <t>ホジョ</t>
    </rPh>
    <rPh sb="2" eb="4">
      <t>タイショウ</t>
    </rPh>
    <rPh sb="5" eb="7">
      <t>ケイヒ</t>
    </rPh>
    <rPh sb="7" eb="9">
      <t>ゴウケイ</t>
    </rPh>
    <phoneticPr fontId="5"/>
  </si>
  <si>
    <t>規格</t>
    <rPh sb="0" eb="2">
      <t>キカク</t>
    </rPh>
    <phoneticPr fontId="5"/>
  </si>
  <si>
    <t>数量
(A)</t>
    <rPh sb="0" eb="2">
      <t>スウリョウ</t>
    </rPh>
    <phoneticPr fontId="5"/>
  </si>
  <si>
    <t>単価 [円]
(B)</t>
    <rPh sb="0" eb="2">
      <t>タンカ</t>
    </rPh>
    <phoneticPr fontId="5"/>
  </si>
  <si>
    <t>金額 [円]
(C)=
(A)×(B)</t>
    <rPh sb="0" eb="2">
      <t>キンガク</t>
    </rPh>
    <rPh sb="4" eb="5">
      <t>エン</t>
    </rPh>
    <phoneticPr fontId="5"/>
  </si>
  <si>
    <t>※根拠資料（見積書等）No.</t>
    <rPh sb="1" eb="5">
      <t>コンキョシリョウ</t>
    </rPh>
    <rPh sb="6" eb="8">
      <t>ミツモリ</t>
    </rPh>
    <rPh sb="8" eb="9">
      <t>ショ</t>
    </rPh>
    <rPh sb="9" eb="10">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</si>
  <si>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</si>
  <si>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</si>
  <si>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</si>
  <si>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</si>
  <si>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</si>
  <si>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</si>
  <si>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</si>
  <si>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</si>
  <si>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5"/>
  </si>
  <si>
    <t>一般
管理費</t>
    <rPh sb="0" eb="2">
      <t>イッパン</t>
    </rPh>
    <rPh sb="3" eb="6">
      <t>カンリヒ</t>
    </rPh>
    <phoneticPr fontId="2"/>
  </si>
  <si>
    <t>ー</t>
    <phoneticPr fontId="3"/>
  </si>
  <si>
    <t>小計</t>
    <rPh sb="0" eb="2">
      <t>ショウケイ</t>
    </rPh>
    <phoneticPr fontId="5"/>
  </si>
  <si>
    <t>間接
工事費</t>
    <rPh sb="0" eb="2">
      <t>カンセツ</t>
    </rPh>
    <rPh sb="3" eb="6">
      <t>コウジヒ</t>
    </rPh>
    <phoneticPr fontId="3"/>
  </si>
  <si>
    <t>共通仮設費</t>
    <rPh sb="0" eb="2">
      <t>キョウツウ</t>
    </rPh>
    <rPh sb="2" eb="4">
      <t>カセツ</t>
    </rPh>
    <rPh sb="4" eb="5">
      <t>ヒ</t>
    </rPh>
    <phoneticPr fontId="5"/>
  </si>
  <si>
    <t xml:space="preserve"> </t>
    <phoneticPr fontId="5"/>
  </si>
  <si>
    <t>現場管理費</t>
    <rPh sb="0" eb="2">
      <t>ゲンバ</t>
    </rPh>
    <rPh sb="2" eb="5">
      <t>カンリヒ</t>
    </rPh>
    <phoneticPr fontId="5"/>
  </si>
  <si>
    <t>一般管理費</t>
    <rPh sb="0" eb="2">
      <t>イッパン</t>
    </rPh>
    <rPh sb="2" eb="5">
      <t>カンリヒ</t>
    </rPh>
    <phoneticPr fontId="5"/>
  </si>
  <si>
    <t>設計費</t>
    <rPh sb="0" eb="3">
      <t>セッケイヒ</t>
    </rPh>
    <phoneticPr fontId="3"/>
  </si>
  <si>
    <t>監理費</t>
    <rPh sb="0" eb="3">
      <t>カンリヒ</t>
    </rPh>
    <phoneticPr fontId="3"/>
  </si>
  <si>
    <t>合計</t>
    <phoneticPr fontId="3"/>
  </si>
  <si>
    <t>【蓄電池】</t>
    <rPh sb="1" eb="4">
      <t>チクデンチ</t>
    </rPh>
    <phoneticPr fontId="3"/>
  </si>
  <si>
    <t>本工事費計</t>
    <rPh sb="0" eb="1">
      <t>ホン</t>
    </rPh>
    <rPh sb="1" eb="4">
      <t>コウジヒ</t>
    </rPh>
    <rPh sb="4" eb="5">
      <t>ケイ</t>
    </rPh>
    <phoneticPr fontId="5"/>
  </si>
  <si>
    <t>工事費計</t>
    <rPh sb="0" eb="3">
      <t>コウジヒ</t>
    </rPh>
    <rPh sb="3" eb="4">
      <t>ケイ</t>
    </rPh>
    <phoneticPr fontId="5"/>
  </si>
  <si>
    <t>消費税</t>
    <rPh sb="0" eb="3">
      <t>ショウヒゼイ</t>
    </rPh>
    <phoneticPr fontId="3"/>
  </si>
  <si>
    <t>合計</t>
    <rPh sb="0" eb="2">
      <t>ゴウケイ</t>
    </rPh>
    <phoneticPr fontId="5"/>
  </si>
  <si>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5"/>
  </si>
  <si>
    <t>太陽電池モジュール</t>
    <rPh sb="0" eb="2">
      <t>タイヨウ</t>
    </rPh>
    <rPh sb="2" eb="4">
      <t>デンチ</t>
    </rPh>
    <phoneticPr fontId="12"/>
  </si>
  <si>
    <t>240W</t>
  </si>
  <si>
    <t>パワーコンディショナー</t>
  </si>
  <si>
    <t>6kW</t>
  </si>
  <si>
    <t>蓄電システム本体</t>
    <rPh sb="0" eb="2">
      <t>チクデン</t>
    </rPh>
    <rPh sb="6" eb="8">
      <t>ホンタイ</t>
    </rPh>
    <phoneticPr fontId="12"/>
  </si>
  <si>
    <t>30kWh</t>
  </si>
  <si>
    <t>太陽光モジュール運送費</t>
    <rPh sb="8" eb="11">
      <t>ウンソウヒ</t>
    </rPh>
    <phoneticPr fontId="12"/>
  </si>
  <si>
    <t>蓄電システム本体運送費</t>
    <rPh sb="8" eb="11">
      <t>ウンソウヒ</t>
    </rPh>
    <phoneticPr fontId="12"/>
  </si>
  <si>
    <t>接続ケーブル</t>
    <rPh sb="0" eb="2">
      <t>セツゾク</t>
    </rPh>
    <phoneticPr fontId="12"/>
  </si>
  <si>
    <t>3.0m</t>
    <phoneticPr fontId="3"/>
  </si>
  <si>
    <t>架台組立調整</t>
    <rPh sb="0" eb="2">
      <t>カダイ</t>
    </rPh>
    <rPh sb="2" eb="3">
      <t>ク</t>
    </rPh>
    <rPh sb="3" eb="4">
      <t>タ</t>
    </rPh>
    <rPh sb="4" eb="6">
      <t>チョウセイ</t>
    </rPh>
    <phoneticPr fontId="12"/>
  </si>
  <si>
    <t>太陽電池モジュール設置工事</t>
    <rPh sb="9" eb="11">
      <t>セッチ</t>
    </rPh>
    <rPh sb="11" eb="13">
      <t>コウジ</t>
    </rPh>
    <phoneticPr fontId="5"/>
  </si>
  <si>
    <t>電工（平成31年3月から適用する公共工事設計労務単価・●●県）</t>
    <rPh sb="0" eb="2">
      <t>デンコウ</t>
    </rPh>
    <rPh sb="29" eb="30">
      <t>ケン</t>
    </rPh>
    <phoneticPr fontId="5"/>
  </si>
  <si>
    <t>蓄電システム設置工事</t>
    <rPh sb="0" eb="2">
      <t>チクデン</t>
    </rPh>
    <rPh sb="6" eb="8">
      <t>セッチ</t>
    </rPh>
    <rPh sb="8" eb="10">
      <t>コウジ</t>
    </rPh>
    <phoneticPr fontId="5"/>
  </si>
  <si>
    <t>全天日射計</t>
    <rPh sb="0" eb="2">
      <t>ゼンテン</t>
    </rPh>
    <rPh sb="2" eb="4">
      <t>ニッシャ</t>
    </rPh>
    <rPh sb="4" eb="5">
      <t>ケイ</t>
    </rPh>
    <phoneticPr fontId="12"/>
  </si>
  <si>
    <t>気象信号変換箱</t>
    <rPh sb="0" eb="2">
      <t>キショウ</t>
    </rPh>
    <rPh sb="2" eb="4">
      <t>シンゴウ</t>
    </rPh>
    <rPh sb="4" eb="6">
      <t>ヘンカン</t>
    </rPh>
    <rPh sb="6" eb="7">
      <t>バコ</t>
    </rPh>
    <phoneticPr fontId="12"/>
  </si>
  <si>
    <t>計</t>
    <phoneticPr fontId="3"/>
  </si>
  <si>
    <t>事業の主たる実施場所</t>
    <rPh sb="0" eb="2">
      <t>ジギョウ</t>
    </rPh>
    <rPh sb="3" eb="4">
      <t>シュ</t>
    </rPh>
    <rPh sb="6" eb="8">
      <t>ジッシ</t>
    </rPh>
    <rPh sb="8" eb="10">
      <t>バショ</t>
    </rPh>
    <phoneticPr fontId="3"/>
  </si>
  <si>
    <t>＜財務内容（事業実施の団体）＞</t>
    <rPh sb="1" eb="3">
      <t>ザイム</t>
    </rPh>
    <rPh sb="3" eb="5">
      <t>ナイヨウ</t>
    </rPh>
    <rPh sb="6" eb="10">
      <t>ジギョウジッシ</t>
    </rPh>
    <rPh sb="11" eb="13">
      <t>ダンタイ</t>
    </rPh>
    <phoneticPr fontId="3"/>
  </si>
  <si>
    <t>①補助事業者自身、②その他のいずれかを選択してください。</t>
    <rPh sb="19" eb="21">
      <t>センタク</t>
    </rPh>
    <phoneticPr fontId="3"/>
  </si>
  <si>
    <t>法人番号</t>
    <rPh sb="0" eb="2">
      <t>ホウジン</t>
    </rPh>
    <rPh sb="2" eb="4">
      <t>バンゴウ</t>
    </rPh>
    <phoneticPr fontId="3"/>
  </si>
  <si>
    <t>※13桁</t>
    <phoneticPr fontId="3"/>
  </si>
  <si>
    <t>事業実施の
団体名</t>
    <rPh sb="0" eb="2">
      <t>ジギョウ</t>
    </rPh>
    <rPh sb="2" eb="4">
      <t>ジッシ</t>
    </rPh>
    <rPh sb="6" eb="8">
      <t>ダンタイ</t>
    </rPh>
    <rPh sb="8" eb="9">
      <t>メイ</t>
    </rPh>
    <phoneticPr fontId="3"/>
  </si>
  <si>
    <r>
      <t>事業名</t>
    </r>
    <r>
      <rPr>
        <sz val="8"/>
        <color rgb="FFFF0000"/>
        <rFont val="游ゴシック"/>
        <family val="3"/>
        <charset val="128"/>
        <scheme val="minor"/>
      </rPr>
      <t/>
    </r>
    <rPh sb="0" eb="2">
      <t>ジギョウ</t>
    </rPh>
    <rPh sb="2" eb="3">
      <t>メイ</t>
    </rPh>
    <phoneticPr fontId="3"/>
  </si>
  <si>
    <t>【太陽光発電設備（蓄電池以外）】</t>
    <phoneticPr fontId="3"/>
  </si>
  <si>
    <t>団体の名称</t>
    <phoneticPr fontId="3"/>
  </si>
  <si>
    <t>役職名</t>
    <phoneticPr fontId="3"/>
  </si>
  <si>
    <t>E-mailアドレス</t>
  </si>
  <si>
    <t>事業実施
責任者</t>
    <phoneticPr fontId="3"/>
  </si>
  <si>
    <t>電話</t>
    <phoneticPr fontId="3"/>
  </si>
  <si>
    <t>FAX</t>
    <phoneticPr fontId="3"/>
  </si>
  <si>
    <t>【導入する設備等】</t>
    <rPh sb="1" eb="3">
      <t>ドウニュウ</t>
    </rPh>
    <rPh sb="5" eb="7">
      <t>セツビ</t>
    </rPh>
    <rPh sb="7" eb="8">
      <t>トウ</t>
    </rPh>
    <phoneticPr fontId="3"/>
  </si>
  <si>
    <t>【事業実施場所の地図】</t>
    <rPh sb="1" eb="3">
      <t>ジギョウ</t>
    </rPh>
    <rPh sb="3" eb="5">
      <t>ジッシ</t>
    </rPh>
    <rPh sb="5" eb="7">
      <t>バショ</t>
    </rPh>
    <rPh sb="8" eb="10">
      <t>チズ</t>
    </rPh>
    <phoneticPr fontId="3"/>
  </si>
  <si>
    <t>【補助対象設備による電力の使途】</t>
    <rPh sb="1" eb="3">
      <t>ホジョ</t>
    </rPh>
    <rPh sb="3" eb="5">
      <t>タイショウ</t>
    </rPh>
    <rPh sb="5" eb="7">
      <t>セツビ</t>
    </rPh>
    <rPh sb="10" eb="12">
      <t>デンリョク</t>
    </rPh>
    <rPh sb="13" eb="15">
      <t>シト</t>
    </rPh>
    <phoneticPr fontId="3"/>
  </si>
  <si>
    <t>＜事業の効果＞</t>
    <rPh sb="4" eb="6">
      <t>コウカ</t>
    </rPh>
    <phoneticPr fontId="3"/>
  </si>
  <si>
    <t>【ＣＯ２削減効果】</t>
    <phoneticPr fontId="3"/>
  </si>
  <si>
    <t>【ＣＯ２削減効果の算定根拠】</t>
    <phoneticPr fontId="3"/>
  </si>
  <si>
    <t>別添のとおり</t>
    <rPh sb="0" eb="2">
      <t>ベッテン</t>
    </rPh>
    <phoneticPr fontId="3"/>
  </si>
  <si>
    <t>【ＣＯ２削減コスト・算定根拠】</t>
    <phoneticPr fontId="3"/>
  </si>
  <si>
    <t>【確認事項】</t>
    <phoneticPr fontId="3"/>
  </si>
  <si>
    <t>　</t>
    <phoneticPr fontId="3"/>
  </si>
  <si>
    <t>＜コスト要件を満たすことの説明＞</t>
    <phoneticPr fontId="3"/>
  </si>
  <si>
    <t>＜他の取組と事業の関連性＞</t>
    <phoneticPr fontId="3"/>
  </si>
  <si>
    <t>以下に該当する場合は、すべてチェックを入れ、確認できる文書等を添付する。</t>
  </si>
  <si>
    <t>導入内容</t>
    <rPh sb="0" eb="4">
      <t>ドウニュウナイヨウ</t>
    </rPh>
    <phoneticPr fontId="3"/>
  </si>
  <si>
    <t>建築基準法に基づく基準風速（ｍ/ｓ）</t>
    <rPh sb="0" eb="1">
      <t>ケン</t>
    </rPh>
    <phoneticPr fontId="3"/>
  </si>
  <si>
    <t>耐風圧強度（ｍ/ｓ）</t>
    <rPh sb="0" eb="1">
      <t>タイ</t>
    </rPh>
    <rPh sb="1" eb="3">
      <t>フウアツ</t>
    </rPh>
    <rPh sb="3" eb="5">
      <t>キョウド</t>
    </rPh>
    <phoneticPr fontId="3"/>
  </si>
  <si>
    <t>（蓄電池を導入する場合）</t>
    <rPh sb="1" eb="4">
      <t>チクデンチ</t>
    </rPh>
    <rPh sb="5" eb="7">
      <t>ドウニュウ</t>
    </rPh>
    <rPh sb="9" eb="11">
      <t>バアイ</t>
    </rPh>
    <phoneticPr fontId="3"/>
  </si>
  <si>
    <t>円/ｋW</t>
    <rPh sb="0" eb="1">
      <t>エン</t>
    </rPh>
    <phoneticPr fontId="3"/>
  </si>
  <si>
    <t>敷地内の施設が地域の防災拠点となることが地方自治体との間で文書により明確に決められており、本事業で導入する太陽光発電設備の電力がブラックアウトが起きた際にも活用できる。</t>
  </si>
  <si>
    <t>チェック欄</t>
    <phoneticPr fontId="3"/>
  </si>
  <si>
    <t>a　土砂災害</t>
  </si>
  <si>
    <t>土砂災害の危険性が高いと想定される地域でない</t>
    <phoneticPr fontId="3"/>
  </si>
  <si>
    <t>b　浸水被害</t>
  </si>
  <si>
    <t>浸水被害危険性地域に想定される地域でない</t>
  </si>
  <si>
    <t>kWh</t>
  </si>
  <si>
    <t>カーポートの強度</t>
    <rPh sb="6" eb="8">
      <t>キョウド</t>
    </rPh>
    <phoneticPr fontId="3"/>
  </si>
  <si>
    <t>設置場所の環境</t>
    <rPh sb="0" eb="4">
      <t>セッチバショ</t>
    </rPh>
    <rPh sb="5" eb="7">
      <t>カンキョウ</t>
    </rPh>
    <phoneticPr fontId="3"/>
  </si>
  <si>
    <t>m/s</t>
    <phoneticPr fontId="3"/>
  </si>
  <si>
    <t>設置基準費</t>
    <rPh sb="0" eb="5">
      <t>セッチキジュンヒ</t>
    </rPh>
    <phoneticPr fontId="3"/>
  </si>
  <si>
    <t>（税抜）</t>
    <rPh sb="1" eb="3">
      <t>ゼイヌキ</t>
    </rPh>
    <phoneticPr fontId="3"/>
  </si>
  <si>
    <t>※導入内容を選択してください。</t>
    <rPh sb="1" eb="5">
      <t>ドウニュウナイヨウ</t>
    </rPh>
    <rPh sb="6" eb="8">
      <t>センタク</t>
    </rPh>
    <phoneticPr fontId="3"/>
  </si>
  <si>
    <t>※「稼働する」又は「稼働しない」を選択</t>
    <rPh sb="2" eb="4">
      <t>カドウ</t>
    </rPh>
    <rPh sb="7" eb="8">
      <t>マタ</t>
    </rPh>
    <rPh sb="10" eb="12">
      <t>カドウ</t>
    </rPh>
    <rPh sb="17" eb="19">
      <t>センタク</t>
    </rPh>
    <phoneticPr fontId="3"/>
  </si>
  <si>
    <t>耐積雪強度（cm）</t>
    <rPh sb="0" eb="1">
      <t>タイ</t>
    </rPh>
    <rPh sb="1" eb="3">
      <t>セキセツ</t>
    </rPh>
    <rPh sb="3" eb="5">
      <t>キョウド</t>
    </rPh>
    <phoneticPr fontId="3"/>
  </si>
  <si>
    <t>cm</t>
    <phoneticPr fontId="3"/>
  </si>
  <si>
    <t>円/t-CO2</t>
    <rPh sb="0" eb="1">
      <t>エン</t>
    </rPh>
    <phoneticPr fontId="3"/>
  </si>
  <si>
    <t>年</t>
    <rPh sb="0" eb="1">
      <t>ネン</t>
    </rPh>
    <phoneticPr fontId="3"/>
  </si>
  <si>
    <t>円/年</t>
    <rPh sb="0" eb="1">
      <t>エン</t>
    </rPh>
    <rPh sb="2" eb="3">
      <t>ネン</t>
    </rPh>
    <phoneticPr fontId="3"/>
  </si>
  <si>
    <t>t-CO2/年</t>
    <rPh sb="6" eb="7">
      <t>ネン</t>
    </rPh>
    <phoneticPr fontId="3"/>
  </si>
  <si>
    <t>＊【ＣＯ2削減効果の算定根拠】により算定したＣＯ2削減量を記入</t>
    <phoneticPr fontId="3"/>
  </si>
  <si>
    <t>共同事業者</t>
    <phoneticPr fontId="3"/>
  </si>
  <si>
    <t>年間の再エネ発電量(A)</t>
    <phoneticPr fontId="3"/>
  </si>
  <si>
    <t>円</t>
    <phoneticPr fontId="3"/>
  </si>
  <si>
    <t>判　　定</t>
    <rPh sb="0" eb="1">
      <t>ハン</t>
    </rPh>
    <rPh sb="3" eb="4">
      <t>サダム</t>
    </rPh>
    <phoneticPr fontId="3"/>
  </si>
  <si>
    <t xml:space="preserve">
</t>
    <phoneticPr fontId="3"/>
  </si>
  <si>
    <t xml:space="preserve">事業開始後に上記のCO2削減の達成が難しい見込みとなった場合は、CO2削減効果の計算の過程での計算ミスなどが理由であっても、交付決定後も補助金の全部又は一部が受給できなくなったり、補助金の一部を返還する必要が生じたりすることもあり得ることを承諾の上、本計画を提出します。
</t>
    <phoneticPr fontId="3"/>
  </si>
  <si>
    <t xml:space="preserve">
</t>
    <phoneticPr fontId="3"/>
  </si>
  <si>
    <t>浸水被害危険性地域に想定される地域だが、浸水時にも設備を保全させるための措置を講じる
想定される最大浸水深：　m
補助対象設備の設置予定場所：
浸水時にも設備を保全させるための措置：</t>
    <rPh sb="28" eb="30">
      <t>ホゼン</t>
    </rPh>
    <rPh sb="80" eb="82">
      <t>ホゼン</t>
    </rPh>
    <phoneticPr fontId="3"/>
  </si>
  <si>
    <t xml:space="preserve"> </t>
    <phoneticPr fontId="3"/>
  </si>
  <si>
    <t>【補助対象設備の設置に関する耐震設計等】</t>
    <rPh sb="8" eb="10">
      <t>セッチ</t>
    </rPh>
    <rPh sb="11" eb="12">
      <t>カン</t>
    </rPh>
    <rPh sb="14" eb="18">
      <t>タイシンセッケイ</t>
    </rPh>
    <rPh sb="18" eb="19">
      <t>トウ</t>
    </rPh>
    <phoneticPr fontId="3"/>
  </si>
  <si>
    <t>【太陽光発電設備】</t>
    <phoneticPr fontId="3"/>
  </si>
  <si>
    <t>その他：</t>
    <rPh sb="2" eb="3">
      <t>タ</t>
    </rPh>
    <phoneticPr fontId="3"/>
  </si>
  <si>
    <t>【定地用蓄電池】</t>
    <rPh sb="1" eb="2">
      <t>テイ</t>
    </rPh>
    <rPh sb="2" eb="3">
      <t>チ</t>
    </rPh>
    <rPh sb="3" eb="4">
      <t>ヨウ</t>
    </rPh>
    <rPh sb="4" eb="7">
      <t>チクデンチ</t>
    </rPh>
    <phoneticPr fontId="3"/>
  </si>
  <si>
    <t>「建設設備用耐震設計・施工指針　2014年度版」（監修：独立行政法人建築研究所）</t>
    <rPh sb="1" eb="3">
      <t>ケンセツ</t>
    </rPh>
    <rPh sb="3" eb="6">
      <t>セツビヨウ</t>
    </rPh>
    <rPh sb="6" eb="10">
      <t>タイシンセッケイ</t>
    </rPh>
    <rPh sb="11" eb="15">
      <t>セコウシシン</t>
    </rPh>
    <rPh sb="20" eb="23">
      <t>ネンドバン</t>
    </rPh>
    <rPh sb="25" eb="27">
      <t>カンシュウ</t>
    </rPh>
    <rPh sb="28" eb="30">
      <t>ドクリツ</t>
    </rPh>
    <rPh sb="30" eb="32">
      <t>ギョウセイ</t>
    </rPh>
    <rPh sb="32" eb="34">
      <t>ホウジン</t>
    </rPh>
    <rPh sb="34" eb="36">
      <t>ケンチク</t>
    </rPh>
    <rPh sb="36" eb="39">
      <t>ケンキュウショ</t>
    </rPh>
    <phoneticPr fontId="3"/>
  </si>
  <si>
    <t>「JIS8955：2017太陽電池アレイ用支持物の設計用荷重算出方法」</t>
    <rPh sb="13" eb="17">
      <t>タイヨウデンチ</t>
    </rPh>
    <rPh sb="20" eb="21">
      <t>ヨウ</t>
    </rPh>
    <rPh sb="21" eb="23">
      <t>シジ</t>
    </rPh>
    <rPh sb="23" eb="24">
      <t>ブツ</t>
    </rPh>
    <rPh sb="25" eb="27">
      <t>セッケイ</t>
    </rPh>
    <rPh sb="27" eb="28">
      <t>ヨウ</t>
    </rPh>
    <rPh sb="28" eb="30">
      <t>カジュウ</t>
    </rPh>
    <rPh sb="30" eb="34">
      <t>サンシュツホウホウ</t>
    </rPh>
    <phoneticPr fontId="3"/>
  </si>
  <si>
    <t>※カーポートの強度・設置場所の環境については根拠資料を添付のこと</t>
    <rPh sb="7" eb="9">
      <t>キョウド</t>
    </rPh>
    <rPh sb="10" eb="14">
      <t>セッチバショ</t>
    </rPh>
    <rPh sb="15" eb="17">
      <t>カンキョウ</t>
    </rPh>
    <rPh sb="22" eb="26">
      <t>コンキョシリョウ</t>
    </rPh>
    <rPh sb="27" eb="29">
      <t>テンプ</t>
    </rPh>
    <phoneticPr fontId="3"/>
  </si>
  <si>
    <t>土砂災害の危険性が高いと想定される地域だが、土砂災害対策等により危険性が回避されている
危険性が回避されていると判断できる理由：</t>
    <phoneticPr fontId="3"/>
  </si>
  <si>
    <t>本補助金の交付を受けて導入する設備等については、次の基準に基づき、評価・施工を実施します。</t>
    <rPh sb="0" eb="4">
      <t>ホンホジョキン</t>
    </rPh>
    <rPh sb="5" eb="7">
      <t>コウフ</t>
    </rPh>
    <rPh sb="8" eb="9">
      <t>ウ</t>
    </rPh>
    <rPh sb="11" eb="13">
      <t>ドウニュウ</t>
    </rPh>
    <rPh sb="15" eb="18">
      <t>セツビトウ</t>
    </rPh>
    <rPh sb="24" eb="25">
      <t>ツギ</t>
    </rPh>
    <rPh sb="26" eb="28">
      <t>キジュン</t>
    </rPh>
    <rPh sb="29" eb="30">
      <t>モト</t>
    </rPh>
    <rPh sb="33" eb="35">
      <t>ヒョウカ</t>
    </rPh>
    <rPh sb="36" eb="38">
      <t>セコウ</t>
    </rPh>
    <rPh sb="39" eb="41">
      <t>ジッシ</t>
    </rPh>
    <phoneticPr fontId="3"/>
  </si>
  <si>
    <t>（該当する項目のチェック欄にレ点でチェックを入れること）</t>
    <phoneticPr fontId="3"/>
  </si>
  <si>
    <t>該当あり（以下のとおり）</t>
  </si>
  <si>
    <t>【環境への影響に関する事項】</t>
    <rPh sb="1" eb="3">
      <t>カンキョウ</t>
    </rPh>
    <rPh sb="5" eb="7">
      <t>エイキョウ</t>
    </rPh>
    <rPh sb="8" eb="9">
      <t>カン</t>
    </rPh>
    <rPh sb="11" eb="13">
      <t>ジコウ</t>
    </rPh>
    <phoneticPr fontId="3"/>
  </si>
  <si>
    <t>CO2削減量（G)</t>
    <rPh sb="3" eb="6">
      <t>サクゲンリョウ</t>
    </rPh>
    <phoneticPr fontId="3"/>
  </si>
  <si>
    <t>補助対象経費支出予定額（H)</t>
    <rPh sb="0" eb="2">
      <t>ホジョ</t>
    </rPh>
    <rPh sb="2" eb="4">
      <t>タイショウ</t>
    </rPh>
    <rPh sb="4" eb="6">
      <t>ケイヒ</t>
    </rPh>
    <rPh sb="6" eb="8">
      <t>シシュツ</t>
    </rPh>
    <rPh sb="8" eb="10">
      <t>ヨテイ</t>
    </rPh>
    <rPh sb="10" eb="11">
      <t>ガク</t>
    </rPh>
    <phoneticPr fontId="3"/>
  </si>
  <si>
    <t>ランニングコスト（見込み）(J)</t>
    <phoneticPr fontId="3"/>
  </si>
  <si>
    <t>設置コスト(K=H/G/I)</t>
    <rPh sb="0" eb="2">
      <t>セッチ</t>
    </rPh>
    <phoneticPr fontId="3"/>
  </si>
  <si>
    <t>CO2削減コスト(K+L)</t>
    <rPh sb="3" eb="5">
      <t>サクゲン</t>
    </rPh>
    <phoneticPr fontId="3"/>
  </si>
  <si>
    <t>敷地内に電動車の充放電設備又は充電設備を設置し、本事業で導入する太陽光発電設備の電力を当該施設で活用する。</t>
    <rPh sb="45" eb="47">
      <t>シセツ</t>
    </rPh>
    <phoneticPr fontId="3"/>
  </si>
  <si>
    <t>「補助対象経費支出予定額」から蓄電池に係る金額を除いたもの(M)</t>
    <rPh sb="3" eb="7">
      <t>タイショウケイヒ</t>
    </rPh>
    <rPh sb="7" eb="12">
      <t>シシュツヨテイガク</t>
    </rPh>
    <phoneticPr fontId="3"/>
  </si>
  <si>
    <t>「補助金所要額」から蓄電池に係る金額を除いたもの(N)</t>
    <phoneticPr fontId="3"/>
  </si>
  <si>
    <t>設置費用(O= M-N)</t>
    <rPh sb="0" eb="2">
      <t>セッチ</t>
    </rPh>
    <phoneticPr fontId="3"/>
  </si>
  <si>
    <t>設置費用(O)/パワコン出力</t>
    <rPh sb="12" eb="14">
      <t>シュツリョク</t>
    </rPh>
    <phoneticPr fontId="3"/>
  </si>
  <si>
    <t>貸借対照表日</t>
    <rPh sb="5" eb="6">
      <t>ヒ</t>
    </rPh>
    <phoneticPr fontId="5"/>
  </si>
  <si>
    <t>今年の3月31日なら「3/31」、昨年の3月31日なら「2020/3/31」と入力してください。</t>
    <phoneticPr fontId="3"/>
  </si>
  <si>
    <t>法人番号（13桁）</t>
    <rPh sb="0" eb="2">
      <t>ホウジン</t>
    </rPh>
    <rPh sb="2" eb="4">
      <t>バンゴウ</t>
    </rPh>
    <rPh sb="7" eb="8">
      <t>ケタ</t>
    </rPh>
    <phoneticPr fontId="3"/>
  </si>
  <si>
    <t>事業実施の代表者</t>
    <rPh sb="0" eb="2">
      <t>ジギョウ</t>
    </rPh>
    <rPh sb="2" eb="4">
      <t>ジッシ</t>
    </rPh>
    <rPh sb="5" eb="8">
      <t>ダイヒョウシャ</t>
    </rPh>
    <phoneticPr fontId="5"/>
  </si>
  <si>
    <t>事業実施の担当者（事業の窓口となる方）</t>
    <rPh sb="0" eb="2">
      <t>ジギョウ</t>
    </rPh>
    <rPh sb="2" eb="4">
      <t>ジッシ</t>
    </rPh>
    <rPh sb="5" eb="8">
      <t>タントウシャ</t>
    </rPh>
    <rPh sb="9" eb="11">
      <t>ジギョウ</t>
    </rPh>
    <rPh sb="12" eb="14">
      <t>マドグチ</t>
    </rPh>
    <rPh sb="17" eb="18">
      <t>カタ</t>
    </rPh>
    <phoneticPr fontId="5"/>
  </si>
  <si>
    <r>
      <t>共同事業者</t>
    </r>
    <r>
      <rPr>
        <b/>
        <sz val="10"/>
        <rFont val="游ゴシック"/>
        <family val="3"/>
        <charset val="128"/>
        <scheme val="minor"/>
      </rPr>
      <t>※</t>
    </r>
    <r>
      <rPr>
        <sz val="10"/>
        <rFont val="游ゴシック"/>
        <family val="3"/>
        <charset val="128"/>
        <scheme val="minor"/>
      </rPr>
      <t xml:space="preserve">
</t>
    </r>
    <rPh sb="0" eb="5">
      <t>キョウドウジギョウシャ</t>
    </rPh>
    <phoneticPr fontId="3"/>
  </si>
  <si>
    <r>
      <rPr>
        <sz val="9"/>
        <rFont val="游ゴシック"/>
        <family val="3"/>
        <charset val="128"/>
        <scheme val="minor"/>
      </rPr>
      <t>垂直積雪量</t>
    </r>
    <r>
      <rPr>
        <sz val="10"/>
        <rFont val="游ゴシック"/>
        <family val="3"/>
        <charset val="128"/>
        <scheme val="minor"/>
      </rPr>
      <t>（ｃｍ）</t>
    </r>
    <phoneticPr fontId="3"/>
  </si>
  <si>
    <r>
      <t xml:space="preserve">
</t>
    </r>
    <r>
      <rPr>
        <b/>
        <sz val="9"/>
        <rFont val="游ゴシック"/>
        <family val="3"/>
        <charset val="128"/>
        <scheme val="minor"/>
      </rPr>
      <t xml:space="preserve">＊　補助事業を受ける場合と受けない場合の資金回収・利益の見通しについて、同事業のイニシャルコストのうちの自己負担額、同事業による年間の売電収入額、維持管理費等に基づき記入すること。
＊　売電価格は、発電コストに発電事業者の利益を加算した値であって、託送料金や小売電気事業者における利益、再エネ賦課金等を含まないこと。
＊　補助事業を受ける場合と受けない場合の需要家への売電単価等の変化を示し、発電事業者に交付された補助金が需要家へ還元されることを定量的に示すこと。
</t>
    </r>
    <rPh sb="218" eb="220">
      <t>カンゲン</t>
    </rPh>
    <phoneticPr fontId="3"/>
  </si>
  <si>
    <r>
      <t>＜補助対象経費の調達先＞　</t>
    </r>
    <r>
      <rPr>
        <b/>
        <sz val="8"/>
        <rFont val="游ゴシック"/>
        <family val="3"/>
        <charset val="128"/>
        <scheme val="minor"/>
      </rPr>
      <t>＊　①補助事業者自身、又は②その他を選択すること</t>
    </r>
    <phoneticPr fontId="3"/>
  </si>
  <si>
    <r>
      <t>　　　　</t>
    </r>
    <r>
      <rPr>
        <b/>
        <sz val="10"/>
        <rFont val="游ゴシック"/>
        <family val="3"/>
        <charset val="128"/>
        <scheme val="minor"/>
      </rPr>
      <t>別紙のとおり</t>
    </r>
    <r>
      <rPr>
        <sz val="9"/>
        <rFont val="游ゴシック"/>
        <family val="3"/>
        <charset val="128"/>
        <scheme val="minor"/>
      </rPr>
      <t xml:space="preserve">
</t>
    </r>
    <rPh sb="4" eb="6">
      <t>ベッシ</t>
    </rPh>
    <phoneticPr fontId="3"/>
  </si>
  <si>
    <t>注１　本計画書に、設備のシステム図・配置図・仕様書、記入内容の根拠資料等を添付すること。</t>
    <phoneticPr fontId="3"/>
  </si>
  <si>
    <t>注２　記入欄が少ない場合は、別に資料を添付すること。</t>
    <rPh sb="14" eb="15">
      <t>ベツ</t>
    </rPh>
    <rPh sb="16" eb="18">
      <t>シリョウ</t>
    </rPh>
    <rPh sb="19" eb="21">
      <t>テンプ</t>
    </rPh>
    <phoneticPr fontId="3"/>
  </si>
  <si>
    <t>②再生可能エネルギー事業者支援事業費 実施計画書</t>
    <rPh sb="1" eb="3">
      <t>サイセイ</t>
    </rPh>
    <rPh sb="3" eb="5">
      <t>カノウ</t>
    </rPh>
    <rPh sb="10" eb="12">
      <t>ジギョウ</t>
    </rPh>
    <rPh sb="12" eb="13">
      <t>シャ</t>
    </rPh>
    <rPh sb="13" eb="15">
      <t>シエン</t>
    </rPh>
    <rPh sb="15" eb="17">
      <t>ジギョウ</t>
    </rPh>
    <rPh sb="17" eb="18">
      <t>ヒ</t>
    </rPh>
    <rPh sb="21" eb="23">
      <t>ケイカク</t>
    </rPh>
    <phoneticPr fontId="3"/>
  </si>
  <si>
    <t>１．導入費用（パワコン最大定格出力別）</t>
    <rPh sb="2" eb="6">
      <t>ドウニュウヒヨウ</t>
    </rPh>
    <rPh sb="11" eb="13">
      <t>サイダイ</t>
    </rPh>
    <rPh sb="13" eb="15">
      <t>テイカク</t>
    </rPh>
    <rPh sb="15" eb="18">
      <t>シュツリョクベツ</t>
    </rPh>
    <phoneticPr fontId="3"/>
  </si>
  <si>
    <t>設備の法定耐用年数（I)</t>
    <rPh sb="0" eb="2">
      <t>セツビ</t>
    </rPh>
    <rPh sb="3" eb="5">
      <t>ホウテイ</t>
    </rPh>
    <rPh sb="5" eb="7">
      <t>タイヨウ</t>
    </rPh>
    <rPh sb="7" eb="9">
      <t>ネンスウ</t>
    </rPh>
    <phoneticPr fontId="3"/>
  </si>
  <si>
    <t>区分</t>
    <rPh sb="0" eb="2">
      <t>クブン</t>
    </rPh>
    <phoneticPr fontId="3"/>
  </si>
  <si>
    <t>再エネ自家消費比率C=(B/A)</t>
    <phoneticPr fontId="3"/>
  </si>
  <si>
    <t>施設の年間電力消費量(D)</t>
    <phoneticPr fontId="3"/>
  </si>
  <si>
    <t>※蓄電池に係る補助金額</t>
    <rPh sb="1" eb="4">
      <t>チクデンチ</t>
    </rPh>
    <rPh sb="5" eb="6">
      <t>カカ</t>
    </rPh>
    <rPh sb="7" eb="11">
      <t>ホジョキンガク</t>
    </rPh>
    <phoneticPr fontId="3"/>
  </si>
  <si>
    <t>１年目</t>
    <rPh sb="1" eb="3">
      <t>ネンメ</t>
    </rPh>
    <phoneticPr fontId="3"/>
  </si>
  <si>
    <t>２年目</t>
    <rPh sb="1" eb="3">
      <t>ネンメ</t>
    </rPh>
    <phoneticPr fontId="3"/>
  </si>
  <si>
    <t>※補助金所要額</t>
    <rPh sb="1" eb="7">
      <t>ホジョキンショヨウガク</t>
    </rPh>
    <phoneticPr fontId="3"/>
  </si>
  <si>
    <t>所要額</t>
    <rPh sb="0" eb="3">
      <t>ショヨウガク</t>
    </rPh>
    <phoneticPr fontId="3"/>
  </si>
  <si>
    <t>ハイブリッドを導入する（公募要領P.8を参照）</t>
    <rPh sb="7" eb="9">
      <t>ドウニュウ</t>
    </rPh>
    <rPh sb="12" eb="16">
      <t>コウボヨウリョウ</t>
    </rPh>
    <rPh sb="20" eb="22">
      <t>サンショウ</t>
    </rPh>
    <phoneticPr fontId="3"/>
  </si>
  <si>
    <t>２．蓄電池（蓄電池を導入する場合のみ記載が必要です。）</t>
    <rPh sb="2" eb="5">
      <t>チクデンチ</t>
    </rPh>
    <rPh sb="6" eb="9">
      <t>チクデンチ</t>
    </rPh>
    <rPh sb="10" eb="12">
      <t>ドウニュウ</t>
    </rPh>
    <rPh sb="14" eb="16">
      <t>バアイ</t>
    </rPh>
    <rPh sb="18" eb="20">
      <t>キサイ</t>
    </rPh>
    <rPh sb="21" eb="23">
      <t>ヒツヨウ</t>
    </rPh>
    <phoneticPr fontId="3"/>
  </si>
  <si>
    <t>「補助対象経費支出予定額」のうち蓄電池に係る金額(R)</t>
    <rPh sb="3" eb="7">
      <t>タイショウケイヒ</t>
    </rPh>
    <rPh sb="7" eb="12">
      <t>シシュツヨテイガク</t>
    </rPh>
    <phoneticPr fontId="3"/>
  </si>
  <si>
    <t>目標価格（公募要領P.8）</t>
    <rPh sb="0" eb="4">
      <t>モクヒョウカカク</t>
    </rPh>
    <rPh sb="5" eb="9">
      <t>コウボヨウリョウ</t>
    </rPh>
    <phoneticPr fontId="3"/>
  </si>
  <si>
    <t>※切り分けできない場合は、記載不要。</t>
    <rPh sb="1" eb="2">
      <t>キ</t>
    </rPh>
    <rPh sb="3" eb="4">
      <t>ワ</t>
    </rPh>
    <rPh sb="9" eb="11">
      <t>バアイ</t>
    </rPh>
    <rPh sb="13" eb="17">
      <t>キサイフヨウ</t>
    </rPh>
    <phoneticPr fontId="3"/>
  </si>
  <si>
    <t>※ハイブリッドを導入する場合は、選択してください。</t>
    <rPh sb="8" eb="10">
      <t>ドウニュウ</t>
    </rPh>
    <rPh sb="12" eb="14">
      <t>バアイ</t>
    </rPh>
    <rPh sb="16" eb="18">
      <t>センタク</t>
    </rPh>
    <phoneticPr fontId="3"/>
  </si>
  <si>
    <t>災害時に導入する設備が稼働するか</t>
    <rPh sb="0" eb="3">
      <t>サイガイジ</t>
    </rPh>
    <rPh sb="4" eb="6">
      <t>ドウニュウ</t>
    </rPh>
    <rPh sb="8" eb="10">
      <t>セツビ</t>
    </rPh>
    <rPh sb="11" eb="13">
      <t>カドウ</t>
    </rPh>
    <phoneticPr fontId="3"/>
  </si>
  <si>
    <t>※災害時に導入する設備が稼働する場合、使用電力はB-7導入量算出表参照</t>
    <rPh sb="1" eb="4">
      <t>サイガイジ</t>
    </rPh>
    <rPh sb="5" eb="7">
      <t>ドウニュウ</t>
    </rPh>
    <rPh sb="9" eb="11">
      <t>セツビ</t>
    </rPh>
    <rPh sb="12" eb="14">
      <t>カドウ</t>
    </rPh>
    <rPh sb="16" eb="18">
      <t>バアイ</t>
    </rPh>
    <rPh sb="19" eb="23">
      <t>シヨウデンリョク</t>
    </rPh>
    <rPh sb="27" eb="30">
      <t>ドウニュウリョウ</t>
    </rPh>
    <rPh sb="30" eb="33">
      <t>サンシュツヒョウ</t>
    </rPh>
    <rPh sb="33" eb="35">
      <t>サンショウ</t>
    </rPh>
    <phoneticPr fontId="3"/>
  </si>
  <si>
    <t>事業実施者がRE100又はReActionへ加盟している、もしくはScience Based Targertsにおいて目標を設定済み（Target Set）であり、本事業で導入する太陽光発線設備の自家消費によって取組を進捗できる。</t>
    <phoneticPr fontId="3"/>
  </si>
  <si>
    <t>蓄電池に係る金額(S=(R-(P又はQ))÷蓄電池容量)</t>
    <rPh sb="16" eb="17">
      <t>マタ</t>
    </rPh>
    <rPh sb="22" eb="25">
      <t>チクデンチ</t>
    </rPh>
    <rPh sb="25" eb="27">
      <t>ヨウリョウ</t>
    </rPh>
    <phoneticPr fontId="3"/>
  </si>
  <si>
    <t>※蓄電池容量は小数点第二位以下切り捨て</t>
    <rPh sb="1" eb="6">
      <t>チクデンチヨウリョウ</t>
    </rPh>
    <rPh sb="7" eb="10">
      <t>ショウスウテン</t>
    </rPh>
    <rPh sb="10" eb="16">
      <t>ダイニイイカキ</t>
    </rPh>
    <rPh sb="17" eb="18">
      <t>ス</t>
    </rPh>
    <phoneticPr fontId="3"/>
  </si>
  <si>
    <t>運用コスト(L=J/G)</t>
    <rPh sb="0" eb="2">
      <t>ウンヨウ</t>
    </rPh>
    <phoneticPr fontId="3"/>
  </si>
  <si>
    <t>施設の年間電力消費量（昼間）(E)</t>
    <rPh sb="11" eb="13">
      <t>チュウカン</t>
    </rPh>
    <phoneticPr fontId="3"/>
  </si>
  <si>
    <t>年間の再エネ供給可能見込量
（蓄電池を導入した場合）(F)</t>
    <rPh sb="3" eb="4">
      <t>サイ</t>
    </rPh>
    <phoneticPr fontId="3"/>
  </si>
  <si>
    <t>再エネ自家消費比率(F/A)</t>
    <rPh sb="0" eb="1">
      <t>サイ</t>
    </rPh>
    <rPh sb="3" eb="5">
      <t>ジカ</t>
    </rPh>
    <rPh sb="5" eb="7">
      <t>ショウヒ</t>
    </rPh>
    <rPh sb="7" eb="9">
      <t>ヒリツ</t>
    </rPh>
    <phoneticPr fontId="3"/>
  </si>
  <si>
    <t>再エネ消費比率（昼間）(B/E)</t>
    <rPh sb="8" eb="10">
      <t>ヒルマ</t>
    </rPh>
    <phoneticPr fontId="3"/>
  </si>
  <si>
    <t>補助対象設備を設置するカーポートは、不動産登記法上の建物ではない。</t>
    <rPh sb="0" eb="6">
      <t>ホジョタイショウセツビ</t>
    </rPh>
    <rPh sb="7" eb="9">
      <t>セッチ</t>
    </rPh>
    <rPh sb="18" eb="21">
      <t>フドウサン</t>
    </rPh>
    <rPh sb="21" eb="24">
      <t>トウキホウ</t>
    </rPh>
    <rPh sb="24" eb="25">
      <t>ジョウ</t>
    </rPh>
    <rPh sb="26" eb="28">
      <t>タテモノ</t>
    </rPh>
    <phoneticPr fontId="3"/>
  </si>
  <si>
    <t>補助対象設備を設置するカーポートは、空き地に設置するものではない。</t>
    <rPh sb="0" eb="6">
      <t>ホジョタイショウセツビ</t>
    </rPh>
    <rPh sb="7" eb="9">
      <t>セッチ</t>
    </rPh>
    <rPh sb="18" eb="19">
      <t>ア</t>
    </rPh>
    <rPh sb="20" eb="21">
      <t>チ</t>
    </rPh>
    <rPh sb="22" eb="24">
      <t>セッチ</t>
    </rPh>
    <phoneticPr fontId="3"/>
  </si>
  <si>
    <t>この補助金が採択されたときはこの補助金を活用することを約します（該当ありの場合）。</t>
    <rPh sb="2" eb="5">
      <t>ホジョキン</t>
    </rPh>
    <rPh sb="6" eb="8">
      <t>サイタク</t>
    </rPh>
    <rPh sb="16" eb="19">
      <t>ホジョキン</t>
    </rPh>
    <rPh sb="20" eb="22">
      <t>カツヨウ</t>
    </rPh>
    <rPh sb="32" eb="34">
      <t>ガイトウ</t>
    </rPh>
    <rPh sb="37" eb="39">
      <t>バアイ</t>
    </rPh>
    <phoneticPr fontId="3"/>
  </si>
  <si>
    <t>（←内容を確認し、承諾する場合、左欄にチェックを入れること。）</t>
    <phoneticPr fontId="3"/>
  </si>
  <si>
    <t>その他：</t>
    <phoneticPr fontId="3"/>
  </si>
  <si>
    <r>
      <rPr>
        <b/>
        <sz val="7"/>
        <rFont val="游ゴシック"/>
        <family val="3"/>
        <charset val="128"/>
        <scheme val="minor"/>
      </rPr>
      <t xml:space="preserve">  </t>
    </r>
    <r>
      <rPr>
        <b/>
        <sz val="9"/>
        <rFont val="游ゴシック"/>
        <family val="3"/>
        <charset val="128"/>
        <scheme val="minor"/>
      </rPr>
      <t>「太陽光発電の環境配慮ガイドライン」（令和2年3月31日　環境省）</t>
    </r>
    <r>
      <rPr>
        <b/>
        <vertAlign val="superscript"/>
        <sz val="9"/>
        <rFont val="游ゴシック"/>
        <family val="3"/>
        <charset val="128"/>
        <scheme val="minor"/>
      </rPr>
      <t>※</t>
    </r>
    <r>
      <rPr>
        <b/>
        <sz val="9"/>
        <rFont val="游ゴシック"/>
        <family val="3"/>
        <charset val="128"/>
        <scheme val="minor"/>
      </rPr>
      <t>を参照のうえ、事業実施により発生の恐れがある環境問題等に対策を講じ、問題が起こらないように対応することについて、事業内容等を勘案して記載する。なお、環境影響評価法または地方公共団体の定める環境影響評価に関する条例の対象である場合は、同制度に基づく記載を行うこと。
※　https://www.env.go.jp/press/files/jp/113712.pdf
　該当がない場合は「該当なし」と記載する。</t>
    </r>
    <phoneticPr fontId="3"/>
  </si>
  <si>
    <t>設置予定土地の現在の利用状況</t>
    <rPh sb="0" eb="6">
      <t>セッチヨテイトチ</t>
    </rPh>
    <rPh sb="7" eb="9">
      <t>ゲンザイ</t>
    </rPh>
    <rPh sb="10" eb="14">
      <t>リヨウジョウキョウ</t>
    </rPh>
    <phoneticPr fontId="3"/>
  </si>
  <si>
    <t>うち施設で消費できる年間発電量(B)</t>
    <rPh sb="2" eb="4">
      <t>シセツ</t>
    </rPh>
    <rPh sb="5" eb="7">
      <t>ショウヒ</t>
    </rPh>
    <rPh sb="10" eb="15">
      <t>ネンカンハツデンリョウ</t>
    </rPh>
    <phoneticPr fontId="3"/>
  </si>
  <si>
    <t>ハイブリッドを導入する場合、蓄電システム以外の経費が切り分けられるか。</t>
    <rPh sb="0" eb="2">
      <t>ドウニュウ</t>
    </rPh>
    <rPh sb="4" eb="6">
      <t>バアイ</t>
    </rPh>
    <rPh sb="7" eb="9">
      <t>チクデン</t>
    </rPh>
    <rPh sb="13" eb="15">
      <t>イガイ</t>
    </rPh>
    <rPh sb="16" eb="18">
      <t>ケイヒ</t>
    </rPh>
    <rPh sb="26" eb="27">
      <t>キ</t>
    </rPh>
    <rPh sb="28" eb="29">
      <t>ワ</t>
    </rPh>
    <phoneticPr fontId="3"/>
  </si>
  <si>
    <t>蓄電システム以外の経費が切り分けできる場合、その蓄電システム以外の経費（その根拠を提出してください。）(P)。</t>
    <rPh sb="19" eb="21">
      <t>バアイ</t>
    </rPh>
    <rPh sb="24" eb="26">
      <t>チクデン</t>
    </rPh>
    <rPh sb="30" eb="32">
      <t>イガイ</t>
    </rPh>
    <rPh sb="33" eb="35">
      <t>ケイヒ</t>
    </rPh>
    <rPh sb="38" eb="40">
      <t>コンキョ</t>
    </rPh>
    <rPh sb="41" eb="43">
      <t>テイシュツ</t>
    </rPh>
    <phoneticPr fontId="3"/>
  </si>
  <si>
    <t>蓄電システム以外の経費が切り分けできない場合、その蓄電システム以外の経費（自動計算）(Q)</t>
    <rPh sb="20" eb="22">
      <t>バアイ</t>
    </rPh>
    <rPh sb="25" eb="27">
      <t>チクデン</t>
    </rPh>
    <rPh sb="31" eb="33">
      <t>イガイ</t>
    </rPh>
    <rPh sb="34" eb="36">
      <t>ケイヒ</t>
    </rPh>
    <rPh sb="37" eb="41">
      <t>ジドウケイサン</t>
    </rPh>
    <phoneticPr fontId="3"/>
  </si>
  <si>
    <t>経費内訳表（１年目）</t>
    <rPh sb="0" eb="2">
      <t>ケイヒ</t>
    </rPh>
    <rPh sb="2" eb="4">
      <t>ウチワケ</t>
    </rPh>
    <rPh sb="4" eb="5">
      <t>ヒョウ</t>
    </rPh>
    <rPh sb="7" eb="9">
      <t>ネンメ</t>
    </rPh>
    <phoneticPr fontId="5"/>
  </si>
  <si>
    <t>②再生可能エネルギー事業者支援事業費
【経費内訳】（１年目）</t>
    <rPh sb="0" eb="17">
      <t>サイセイ</t>
    </rPh>
    <rPh sb="17" eb="18">
      <t>ヒ</t>
    </rPh>
    <rPh sb="27" eb="29">
      <t>ネンメ</t>
    </rPh>
    <phoneticPr fontId="15"/>
  </si>
  <si>
    <t>②再生可能エネルギー事業者支援事業費
【経費内訳】（２年目）</t>
    <rPh sb="0" eb="17">
      <t>サイセイ</t>
    </rPh>
    <rPh sb="17" eb="18">
      <t>ヒ</t>
    </rPh>
    <rPh sb="27" eb="29">
      <t>ネンメ</t>
    </rPh>
    <phoneticPr fontId="15"/>
  </si>
  <si>
    <t>経費内訳表（２年目）</t>
    <rPh sb="0" eb="2">
      <t>ケイヒ</t>
    </rPh>
    <rPh sb="2" eb="4">
      <t>ウチワケ</t>
    </rPh>
    <rPh sb="4" eb="5">
      <t>ヒョウ</t>
    </rPh>
    <rPh sb="7" eb="9">
      <t>ネンメ</t>
    </rPh>
    <phoneticPr fontId="5"/>
  </si>
  <si>
    <t>②再生可能エネルギー事業者支援事業費
【経費内訳】（全体）</t>
    <rPh sb="0" eb="17">
      <t>サイセイ</t>
    </rPh>
    <rPh sb="17" eb="18">
      <t>ヒ</t>
    </rPh>
    <rPh sb="26" eb="28">
      <t>ゼンタイ</t>
    </rPh>
    <phoneticPr fontId="15"/>
  </si>
  <si>
    <t>【補助対象設備を導入する施設の地域特性について】（ハザードマップをB-3に添付してください。）</t>
    <rPh sb="37" eb="39">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</si>
</sst>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0.0%"/>
    <numFmt numFmtId="178" formatCode="[$-411]ge\.mm\.dd&quot;現在&quot;"/>
    <numFmt numFmtId="179" formatCode="#,##0.0"/>
    <numFmt numFmtId="180" formatCode="#,##0\ \ "/>
  </numFmts>
  <fonts count="6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sz val="10"/>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18"/>
      <color theme="3"/>
      <name val="游ゴシック Light"/>
      <family val="2"/>
      <charset val="128"/>
      <scheme val="major"/>
    </font>
    <font>
      <sz val="11"/>
      <color theme="1"/>
      <name val="游ゴシック"/>
      <family val="3"/>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6"/>
      <name val="游ゴシック"/>
      <family val="3"/>
      <charset val="128"/>
    </font>
    <font>
      <b/>
      <sz val="12"/>
      <name val="ＭＳ 明朝"/>
      <family val="1"/>
      <charset val="128"/>
    </font>
    <font>
      <sz val="12"/>
      <name val="Arial"/>
      <family val="2"/>
    </font>
    <font>
      <sz val="9"/>
      <color rgb="FF000000"/>
      <name val="ＭＳ 明朝"/>
      <family val="1"/>
      <charset val="128"/>
    </font>
    <font>
      <sz val="12"/>
      <color rgb="FF000000"/>
      <name val="ＭＳ 明朝"/>
      <family val="1"/>
      <charset val="128"/>
    </font>
    <font>
      <b/>
      <sz val="11"/>
      <color indexed="81"/>
      <name val="MS P ゴシック"/>
      <family val="3"/>
      <charset val="128"/>
    </font>
    <font>
      <b/>
      <sz val="11"/>
      <color rgb="FFFF0000"/>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2"/>
      <charset val="128"/>
      <scheme val="minor"/>
    </font>
    <font>
      <sz val="10"/>
      <color theme="1"/>
      <name val="Arial"/>
      <family val="2"/>
    </font>
    <font>
      <b/>
      <sz val="11"/>
      <color theme="1"/>
      <name val="游ゴシック"/>
      <family val="3"/>
      <charset val="128"/>
      <scheme val="minor"/>
    </font>
    <font>
      <sz val="10"/>
      <color theme="1"/>
      <name val="游ゴシック"/>
      <family val="3"/>
      <charset val="128"/>
    </font>
    <font>
      <sz val="10"/>
      <color rgb="FFFF0000"/>
      <name val="游ゴシック"/>
      <family val="3"/>
      <charset val="128"/>
      <scheme val="minor"/>
    </font>
    <font>
      <sz val="10"/>
      <color rgb="FFFF0000"/>
      <name val="Arial"/>
      <family val="2"/>
    </font>
    <font>
      <sz val="8"/>
      <color rgb="FFFF0000"/>
      <name val="游ゴシック"/>
      <family val="3"/>
      <charset val="128"/>
      <scheme val="minor"/>
    </font>
    <font>
      <sz val="10"/>
      <color rgb="FFFF0000"/>
      <name val="游ゴシック"/>
      <family val="2"/>
      <charset val="128"/>
      <scheme val="minor"/>
    </font>
    <font>
      <b/>
      <sz val="14"/>
      <color rgb="FFFF0000"/>
      <name val="ＭＳ 明朝"/>
      <family val="1"/>
      <charset val="128"/>
    </font>
    <font>
      <sz val="11"/>
      <color rgb="FFFF0000"/>
      <name val="游ゴシック"/>
      <family val="2"/>
      <scheme val="minor"/>
    </font>
    <font>
      <sz val="10"/>
      <name val="游ゴシック"/>
      <family val="3"/>
      <charset val="128"/>
      <scheme val="minor"/>
    </font>
    <font>
      <sz val="11"/>
      <color theme="0"/>
      <name val="游ゴシック"/>
      <family val="3"/>
      <charset val="128"/>
      <scheme val="minor"/>
    </font>
    <font>
      <sz val="9"/>
      <color rgb="FFFF0000"/>
      <name val="游ゴシック"/>
      <family val="3"/>
      <charset val="128"/>
      <scheme val="minor"/>
    </font>
    <font>
      <u/>
      <sz val="11"/>
      <color theme="10"/>
      <name val="游ゴシック"/>
      <family val="2"/>
      <scheme val="minor"/>
    </font>
    <font>
      <b/>
      <sz val="9"/>
      <color indexed="81"/>
      <name val="MS P ゴシック"/>
      <family val="3"/>
      <charset val="128"/>
    </font>
    <font>
      <sz val="9"/>
      <color indexed="81"/>
      <name val="MS P ゴシック"/>
      <family val="3"/>
      <charset val="128"/>
    </font>
    <font>
      <sz val="9"/>
      <name val="游ゴシック"/>
      <family val="3"/>
      <charset val="128"/>
      <scheme val="minor"/>
    </font>
    <font>
      <sz val="11"/>
      <color rgb="FFFF0000"/>
      <name val="游ゴシック"/>
      <family val="3"/>
      <charset val="128"/>
      <scheme val="minor"/>
    </font>
    <font>
      <b/>
      <sz val="9"/>
      <name val="游ゴシック"/>
      <family val="3"/>
      <charset val="128"/>
      <scheme val="minor"/>
    </font>
    <font>
      <b/>
      <sz val="7"/>
      <name val="游ゴシック"/>
      <family val="3"/>
      <charset val="128"/>
      <scheme val="minor"/>
    </font>
    <font>
      <b/>
      <vertAlign val="superscript"/>
      <sz val="9"/>
      <name val="游ゴシック"/>
      <family val="3"/>
      <charset val="128"/>
      <scheme val="minor"/>
    </font>
    <font>
      <u/>
      <sz val="11"/>
      <color theme="10"/>
      <name val="游ゴシック"/>
      <family val="2"/>
      <charset val="128"/>
      <scheme val="minor"/>
    </font>
    <font>
      <sz val="11"/>
      <name val="游ゴシック"/>
      <family val="3"/>
      <charset val="128"/>
      <scheme val="minor"/>
    </font>
    <font>
      <b/>
      <sz val="12"/>
      <name val="游ゴシック"/>
      <family val="3"/>
      <charset val="128"/>
      <scheme val="minor"/>
    </font>
    <font>
      <b/>
      <sz val="10"/>
      <name val="游ゴシック"/>
      <family val="3"/>
      <charset val="128"/>
      <scheme val="minor"/>
    </font>
    <font>
      <b/>
      <sz val="8"/>
      <name val="游ゴシック"/>
      <family val="3"/>
      <charset val="128"/>
      <scheme val="minor"/>
    </font>
    <font>
      <sz val="10.5"/>
      <name val="ＭＳ 明朝"/>
      <family val="1"/>
      <charset val="128"/>
    </font>
    <font>
      <b/>
      <sz val="6"/>
      <name val="游ゴシック"/>
      <family val="3"/>
      <charset val="128"/>
      <scheme val="minor"/>
    </font>
    <font>
      <sz val="8"/>
      <name val="游ゴシック"/>
      <family val="3"/>
      <charset val="128"/>
      <scheme val="minor"/>
    </font>
    <font>
      <sz val="11"/>
      <color theme="0"/>
      <name val="Segoe UI Symbol"/>
      <family val="3"/>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38" fontId="8" fillId="0" borderId="0" applyFont="0" applyFill="0" applyBorder="0" applyAlignment="0" applyProtection="0">
      <alignment vertical="center"/>
    </xf>
    <xf numFmtId="0" fontId="13" fillId="0" borderId="0"/>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43" fillId="0" borderId="0" applyNumberForma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906">
    <xf numFmtId="0" fontId="0" fillId="0" borderId="0" xfId="0"/>
    <xf numFmtId="0" fontId="6" fillId="0" borderId="0" xfId="2" applyFont="1" applyAlignment="1">
      <alignment horizontal="left" vertical="top" wrapText="1"/>
    </xf>
    <xf numFmtId="12" fontId="6" fillId="0" borderId="0" xfId="2" quotePrefix="1" applyNumberFormat="1" applyFont="1" applyAlignment="1">
      <alignment horizontal="left" vertical="top" wrapText="1"/>
    </xf>
    <xf numFmtId="0" fontId="6" fillId="0" borderId="0" xfId="2" quotePrefix="1" applyFont="1" applyAlignment="1">
      <alignment horizontal="left" vertical="top" wrapText="1"/>
    </xf>
    <xf numFmtId="3" fontId="20" fillId="0" borderId="48" xfId="2" applyNumberFormat="1" applyFont="1" applyFill="1" applyBorder="1" applyAlignment="1">
      <alignment horizontal="right" vertical="center" wrapText="1"/>
    </xf>
    <xf numFmtId="3" fontId="20" fillId="0" borderId="49" xfId="2" applyNumberFormat="1" applyFont="1" applyFill="1" applyBorder="1" applyAlignment="1">
      <alignment horizontal="right" vertical="center" wrapText="1"/>
    </xf>
    <xf numFmtId="3" fontId="20" fillId="0" borderId="53" xfId="2" applyNumberFormat="1" applyFont="1" applyBorder="1" applyAlignment="1">
      <alignment horizontal="right" vertical="center" wrapText="1"/>
    </xf>
    <xf numFmtId="3" fontId="20" fillId="0" borderId="59" xfId="2" applyNumberFormat="1" applyFont="1" applyBorder="1" applyAlignment="1">
      <alignment horizontal="right" vertical="center" wrapText="1"/>
    </xf>
    <xf numFmtId="3" fontId="20" fillId="0" borderId="60" xfId="2" applyNumberFormat="1" applyFont="1" applyFill="1" applyBorder="1" applyAlignment="1">
      <alignment horizontal="right" vertical="center" wrapText="1"/>
    </xf>
    <xf numFmtId="3" fontId="20" fillId="0" borderId="59" xfId="2" applyNumberFormat="1" applyFont="1" applyFill="1" applyBorder="1" applyAlignment="1">
      <alignment horizontal="right" vertical="center" wrapText="1"/>
    </xf>
    <xf numFmtId="3" fontId="20" fillId="0" borderId="64" xfId="2" applyNumberFormat="1" applyFont="1" applyBorder="1" applyAlignment="1">
      <alignment horizontal="right" vertical="center" wrapText="1"/>
    </xf>
    <xf numFmtId="0" fontId="16" fillId="0" borderId="68" xfId="2" applyFont="1" applyBorder="1" applyAlignment="1">
      <alignment horizontal="center" vertical="center" wrapText="1"/>
    </xf>
    <xf numFmtId="0" fontId="6" fillId="0" borderId="71" xfId="2" applyFont="1" applyFill="1" applyBorder="1" applyAlignment="1">
      <alignment horizontal="center" vertical="center" shrinkToFit="1"/>
    </xf>
    <xf numFmtId="0" fontId="6" fillId="0" borderId="73" xfId="2" applyFont="1" applyFill="1" applyBorder="1" applyAlignment="1">
      <alignment horizontal="center" vertical="center" shrinkToFit="1"/>
    </xf>
    <xf numFmtId="0" fontId="6" fillId="0" borderId="80" xfId="2" applyFont="1" applyFill="1" applyBorder="1" applyAlignment="1">
      <alignment horizontal="center" vertical="center" shrinkToFit="1"/>
    </xf>
    <xf numFmtId="0" fontId="16" fillId="0" borderId="73" xfId="2" applyFont="1" applyFill="1" applyBorder="1" applyAlignment="1">
      <alignment horizontal="center" vertical="center" shrinkToFit="1"/>
    </xf>
    <xf numFmtId="0" fontId="21" fillId="0" borderId="0" xfId="3" applyFont="1">
      <alignment vertical="center"/>
    </xf>
    <xf numFmtId="0" fontId="22" fillId="0" borderId="0" xfId="3" applyFont="1">
      <alignment vertical="center"/>
    </xf>
    <xf numFmtId="0" fontId="2" fillId="0" borderId="0" xfId="4">
      <alignment vertical="center"/>
    </xf>
    <xf numFmtId="0" fontId="2" fillId="0" borderId="0" xfId="4" applyAlignment="1">
      <alignment horizontal="center" vertical="center"/>
    </xf>
    <xf numFmtId="38" fontId="0" fillId="0" borderId="0" xfId="5" applyFont="1" applyAlignment="1">
      <alignment horizontal="center" vertical="center"/>
    </xf>
    <xf numFmtId="38" fontId="0" fillId="0" borderId="0" xfId="5" applyFont="1" applyAlignment="1">
      <alignment horizontal="center" vertical="center" shrinkToFit="1"/>
    </xf>
    <xf numFmtId="0" fontId="24" fillId="0" borderId="0" xfId="4" applyFont="1" applyAlignment="1">
      <alignment horizontal="center" vertical="center"/>
    </xf>
    <xf numFmtId="0" fontId="25" fillId="0" borderId="0" xfId="4" applyFont="1" applyAlignment="1">
      <alignment horizontal="left" vertical="center"/>
    </xf>
    <xf numFmtId="38" fontId="9" fillId="0" borderId="0" xfId="5" applyFont="1" applyBorder="1" applyAlignment="1">
      <alignment horizontal="center" vertical="center" shrinkToFit="1"/>
    </xf>
    <xf numFmtId="38" fontId="9" fillId="0" borderId="0" xfId="5" applyFont="1" applyBorder="1" applyAlignment="1">
      <alignment vertical="center" shrinkToFit="1"/>
    </xf>
    <xf numFmtId="38" fontId="0" fillId="0" borderId="1" xfId="5" applyFont="1" applyBorder="1" applyAlignment="1">
      <alignment horizontal="center" vertical="center" shrinkToFit="1"/>
    </xf>
    <xf numFmtId="0" fontId="26" fillId="0" borderId="0" xfId="4" applyFont="1" applyAlignment="1">
      <alignment horizontal="left" vertical="center"/>
    </xf>
    <xf numFmtId="38" fontId="0" fillId="0" borderId="3" xfId="5" applyFont="1" applyBorder="1" applyAlignment="1">
      <alignment horizontal="center" vertical="center" shrinkToFit="1"/>
    </xf>
    <xf numFmtId="0" fontId="27" fillId="0" borderId="0" xfId="4" applyFont="1" applyAlignment="1">
      <alignment horizontal="center" vertical="center"/>
    </xf>
    <xf numFmtId="0" fontId="13" fillId="4" borderId="1" xfId="5" applyNumberFormat="1" applyFont="1" applyFill="1" applyBorder="1" applyAlignment="1">
      <alignment horizontal="center" vertical="center" shrinkToFit="1"/>
    </xf>
    <xf numFmtId="0" fontId="13" fillId="0" borderId="0" xfId="4" applyFont="1" applyAlignment="1">
      <alignment horizontal="center" vertical="center"/>
    </xf>
    <xf numFmtId="0" fontId="13" fillId="4" borderId="1" xfId="5" applyNumberFormat="1" applyFont="1" applyFill="1" applyBorder="1" applyAlignment="1">
      <alignment horizontal="center" vertical="center" wrapText="1" shrinkToFit="1"/>
    </xf>
    <xf numFmtId="0" fontId="30" fillId="0" borderId="1" xfId="4" applyFont="1" applyBorder="1" applyAlignment="1">
      <alignment horizontal="left" vertical="center"/>
    </xf>
    <xf numFmtId="0" fontId="30" fillId="0" borderId="12" xfId="4" applyFont="1" applyBorder="1" applyAlignment="1">
      <alignment horizontal="centerContinuous" vertical="center" shrinkToFit="1"/>
    </xf>
    <xf numFmtId="0" fontId="30" fillId="0" borderId="12" xfId="4" applyFont="1" applyBorder="1" applyAlignment="1">
      <alignment horizontal="left" vertical="center"/>
    </xf>
    <xf numFmtId="38" fontId="31" fillId="0" borderId="12" xfId="5" applyFont="1" applyBorder="1" applyAlignment="1">
      <alignment horizontal="center" vertical="center"/>
    </xf>
    <xf numFmtId="38" fontId="31" fillId="0" borderId="2" xfId="6" applyFont="1" applyBorder="1">
      <alignment vertical="center"/>
    </xf>
    <xf numFmtId="38" fontId="31" fillId="0" borderId="1" xfId="5" applyFont="1" applyBorder="1">
      <alignment vertical="center"/>
    </xf>
    <xf numFmtId="0" fontId="31" fillId="0" borderId="7" xfId="4" applyFont="1" applyBorder="1" applyAlignment="1">
      <alignment horizontal="center" vertical="center"/>
    </xf>
    <xf numFmtId="38" fontId="31" fillId="0" borderId="1" xfId="5" applyFont="1" applyBorder="1" applyAlignment="1">
      <alignment horizontal="right" vertical="center" shrinkToFit="1"/>
    </xf>
    <xf numFmtId="38" fontId="31" fillId="0" borderId="94" xfId="5" applyFont="1" applyBorder="1" applyAlignment="1">
      <alignment horizontal="right" vertical="center" shrinkToFit="1"/>
    </xf>
    <xf numFmtId="38" fontId="31" fillId="0" borderId="1" xfId="5" applyFont="1" applyBorder="1" applyAlignment="1">
      <alignment horizontal="right" vertical="center"/>
    </xf>
    <xf numFmtId="0" fontId="32" fillId="0" borderId="1" xfId="4" applyFont="1" applyBorder="1" applyAlignment="1">
      <alignment horizontal="center" vertical="center"/>
    </xf>
    <xf numFmtId="0" fontId="24" fillId="0" borderId="1" xfId="4" applyFont="1" applyBorder="1" applyAlignment="1">
      <alignment horizontal="center" vertical="center"/>
    </xf>
    <xf numFmtId="0" fontId="30" fillId="0" borderId="1" xfId="4" applyFont="1" applyBorder="1" applyAlignment="1">
      <alignment horizontal="center" vertical="center"/>
    </xf>
    <xf numFmtId="0" fontId="30" fillId="0" borderId="1" xfId="4" applyFont="1" applyBorder="1" applyAlignment="1">
      <alignment vertical="center" shrinkToFit="1"/>
    </xf>
    <xf numFmtId="38" fontId="31" fillId="0" borderId="1" xfId="5" applyFont="1" applyBorder="1" applyAlignment="1">
      <alignment horizontal="center" vertical="center"/>
    </xf>
    <xf numFmtId="38" fontId="31" fillId="0" borderId="5" xfId="6" applyFont="1" applyBorder="1">
      <alignment vertical="center"/>
    </xf>
    <xf numFmtId="0" fontId="24" fillId="0" borderId="7" xfId="4" applyFont="1" applyBorder="1" applyAlignment="1">
      <alignment horizontal="center" vertical="center"/>
    </xf>
    <xf numFmtId="0" fontId="30" fillId="0" borderId="1" xfId="4" applyFont="1" applyBorder="1">
      <alignment vertical="center"/>
    </xf>
    <xf numFmtId="49" fontId="30" fillId="0" borderId="1" xfId="4" applyNumberFormat="1" applyFont="1" applyBorder="1">
      <alignment vertical="center"/>
    </xf>
    <xf numFmtId="0" fontId="31" fillId="0" borderId="1" xfId="4" applyFont="1" applyBorder="1" applyAlignment="1">
      <alignment horizontal="center" vertical="center"/>
    </xf>
    <xf numFmtId="0" fontId="30" fillId="0" borderId="11" xfId="4" applyFont="1" applyBorder="1" applyAlignment="1">
      <alignment horizontal="center" vertical="center"/>
    </xf>
    <xf numFmtId="0" fontId="30" fillId="0" borderId="11" xfId="4" applyFont="1" applyBorder="1">
      <alignment vertical="center"/>
    </xf>
    <xf numFmtId="49" fontId="30" fillId="0" borderId="11" xfId="4" applyNumberFormat="1" applyFont="1" applyBorder="1">
      <alignment vertical="center"/>
    </xf>
    <xf numFmtId="0" fontId="31" fillId="0" borderId="11" xfId="4" applyFont="1" applyBorder="1" applyAlignment="1">
      <alignment horizontal="center" vertical="center"/>
    </xf>
    <xf numFmtId="38" fontId="31" fillId="0" borderId="8" xfId="6" applyFont="1" applyBorder="1">
      <alignment vertical="center"/>
    </xf>
    <xf numFmtId="0" fontId="31" fillId="0" borderId="10" xfId="4" applyFont="1" applyBorder="1">
      <alignment vertical="center"/>
    </xf>
    <xf numFmtId="38" fontId="31" fillId="0" borderId="11" xfId="5" applyFont="1" applyBorder="1" applyAlignment="1">
      <alignment horizontal="right" vertical="center" shrinkToFit="1"/>
    </xf>
    <xf numFmtId="38" fontId="31" fillId="0" borderId="95" xfId="5" applyFont="1" applyBorder="1" applyAlignment="1">
      <alignment horizontal="right" vertical="center" shrinkToFit="1"/>
    </xf>
    <xf numFmtId="0" fontId="30" fillId="0" borderId="18" xfId="4" applyFont="1" applyBorder="1" applyAlignment="1">
      <alignment horizontal="center" vertical="center"/>
    </xf>
    <xf numFmtId="0" fontId="30" fillId="0" borderId="96" xfId="4" applyFont="1" applyBorder="1" applyAlignment="1">
      <alignment vertical="center"/>
    </xf>
    <xf numFmtId="0" fontId="31" fillId="0" borderId="96" xfId="4" applyFont="1" applyBorder="1" applyAlignment="1">
      <alignment vertical="center"/>
    </xf>
    <xf numFmtId="0" fontId="31" fillId="0" borderId="97" xfId="4" applyFont="1" applyBorder="1" applyAlignment="1">
      <alignment vertical="center"/>
    </xf>
    <xf numFmtId="38" fontId="31" fillId="0" borderId="18" xfId="5" applyFont="1" applyBorder="1">
      <alignment vertical="center"/>
    </xf>
    <xf numFmtId="0" fontId="31" fillId="0" borderId="98" xfId="4" applyFont="1" applyBorder="1">
      <alignment vertical="center"/>
    </xf>
    <xf numFmtId="38" fontId="31" fillId="0" borderId="18" xfId="5" applyFont="1" applyBorder="1" applyAlignment="1">
      <alignment horizontal="right" vertical="center" shrinkToFit="1"/>
    </xf>
    <xf numFmtId="38" fontId="31" fillId="0" borderId="96" xfId="5" applyFont="1" applyBorder="1" applyAlignment="1">
      <alignment horizontal="right" vertical="center" shrinkToFit="1"/>
    </xf>
    <xf numFmtId="38" fontId="31" fillId="0" borderId="18" xfId="5" applyFont="1" applyBorder="1" applyAlignment="1">
      <alignment horizontal="right" vertical="center"/>
    </xf>
    <xf numFmtId="0" fontId="9" fillId="0" borderId="15" xfId="4" applyFont="1" applyBorder="1">
      <alignment vertical="center"/>
    </xf>
    <xf numFmtId="49" fontId="9" fillId="0" borderId="100" xfId="4" applyNumberFormat="1" applyFont="1" applyBorder="1">
      <alignment vertical="center"/>
    </xf>
    <xf numFmtId="0" fontId="31" fillId="0" borderId="100" xfId="4" applyFont="1" applyBorder="1" applyAlignment="1">
      <alignment horizontal="center" vertical="center"/>
    </xf>
    <xf numFmtId="0" fontId="31" fillId="0" borderId="101" xfId="4" applyFont="1" applyBorder="1">
      <alignment vertical="center"/>
    </xf>
    <xf numFmtId="38" fontId="31" fillId="0" borderId="15" xfId="5" applyFont="1" applyBorder="1">
      <alignment vertical="center"/>
    </xf>
    <xf numFmtId="0" fontId="31" fillId="0" borderId="70" xfId="4" applyFont="1" applyBorder="1">
      <alignment vertical="center"/>
    </xf>
    <xf numFmtId="38" fontId="31" fillId="0" borderId="100" xfId="5" applyFont="1" applyBorder="1" applyAlignment="1">
      <alignment horizontal="right" vertical="center" shrinkToFit="1"/>
    </xf>
    <xf numFmtId="38" fontId="31" fillId="0" borderId="15" xfId="5" applyFont="1" applyBorder="1" applyAlignment="1">
      <alignment horizontal="right" vertical="center" shrinkToFit="1"/>
    </xf>
    <xf numFmtId="38" fontId="31" fillId="0" borderId="15" xfId="5" applyFont="1" applyBorder="1" applyAlignment="1">
      <alignment horizontal="right" vertical="center"/>
    </xf>
    <xf numFmtId="0" fontId="9" fillId="0" borderId="1" xfId="4" applyFont="1" applyBorder="1">
      <alignment vertical="center"/>
    </xf>
    <xf numFmtId="49" fontId="9" fillId="0" borderId="94" xfId="4" applyNumberFormat="1" applyFont="1" applyBorder="1">
      <alignment vertical="center"/>
    </xf>
    <xf numFmtId="0" fontId="31" fillId="0" borderId="94" xfId="4" applyFont="1" applyBorder="1" applyAlignment="1">
      <alignment horizontal="center" vertical="center"/>
    </xf>
    <xf numFmtId="0" fontId="31" fillId="0" borderId="102" xfId="4" applyFont="1" applyBorder="1">
      <alignment vertical="center"/>
    </xf>
    <xf numFmtId="0" fontId="31" fillId="0" borderId="7" xfId="4" applyFont="1" applyBorder="1">
      <alignment vertical="center"/>
    </xf>
    <xf numFmtId="0" fontId="9" fillId="0" borderId="18" xfId="4" applyFont="1" applyBorder="1">
      <alignment vertical="center"/>
    </xf>
    <xf numFmtId="49" fontId="9" fillId="0" borderId="96" xfId="4" applyNumberFormat="1" applyFont="1" applyBorder="1">
      <alignment vertical="center"/>
    </xf>
    <xf numFmtId="0" fontId="31" fillId="0" borderId="96" xfId="4" applyFont="1" applyBorder="1" applyAlignment="1">
      <alignment horizontal="center" vertical="center"/>
    </xf>
    <xf numFmtId="0" fontId="31" fillId="0" borderId="97" xfId="4" applyFont="1" applyBorder="1">
      <alignment vertical="center"/>
    </xf>
    <xf numFmtId="0" fontId="31" fillId="0" borderId="104" xfId="4" applyFont="1" applyBorder="1">
      <alignment vertical="center"/>
    </xf>
    <xf numFmtId="0" fontId="30" fillId="0" borderId="105" xfId="4" applyFont="1" applyBorder="1" applyAlignment="1">
      <alignment horizontal="center" vertical="center"/>
    </xf>
    <xf numFmtId="0" fontId="0" fillId="0" borderId="12" xfId="4" applyFont="1" applyBorder="1">
      <alignment vertical="center"/>
    </xf>
    <xf numFmtId="49" fontId="9" fillId="0" borderId="105" xfId="4" applyNumberFormat="1" applyFont="1" applyBorder="1">
      <alignment vertical="center"/>
    </xf>
    <xf numFmtId="0" fontId="31" fillId="0" borderId="105" xfId="4" applyFont="1" applyBorder="1" applyAlignment="1">
      <alignment horizontal="center" vertical="center"/>
    </xf>
    <xf numFmtId="0" fontId="31" fillId="0" borderId="106" xfId="4" applyFont="1" applyBorder="1">
      <alignment vertical="center"/>
    </xf>
    <xf numFmtId="38" fontId="31" fillId="0" borderId="12" xfId="5" applyFont="1" applyBorder="1">
      <alignment vertical="center"/>
    </xf>
    <xf numFmtId="0" fontId="31" fillId="0" borderId="4" xfId="4" applyFont="1" applyBorder="1">
      <alignment vertical="center"/>
    </xf>
    <xf numFmtId="38" fontId="31" fillId="0" borderId="105" xfId="5" applyFont="1" applyBorder="1" applyAlignment="1">
      <alignment horizontal="right" vertical="center" shrinkToFit="1"/>
    </xf>
    <xf numFmtId="38" fontId="31" fillId="0" borderId="12" xfId="5" applyFont="1" applyBorder="1" applyAlignment="1">
      <alignment horizontal="right" vertical="center" shrinkToFit="1"/>
    </xf>
    <xf numFmtId="38" fontId="31" fillId="0" borderId="12" xfId="5" applyFont="1" applyBorder="1" applyAlignment="1">
      <alignment horizontal="right" vertical="center"/>
    </xf>
    <xf numFmtId="0" fontId="30" fillId="0" borderId="94" xfId="4" applyFont="1" applyBorder="1" applyAlignment="1">
      <alignment horizontal="center" vertical="center"/>
    </xf>
    <xf numFmtId="0" fontId="0" fillId="0" borderId="1" xfId="4" applyFont="1" applyBorder="1">
      <alignment vertical="center"/>
    </xf>
    <xf numFmtId="0" fontId="30" fillId="0" borderId="18" xfId="4" applyFont="1" applyBorder="1" applyAlignment="1">
      <alignment vertical="center"/>
    </xf>
    <xf numFmtId="0" fontId="31" fillId="0" borderId="18" xfId="4" applyFont="1" applyBorder="1" applyAlignment="1">
      <alignment vertical="center"/>
    </xf>
    <xf numFmtId="0" fontId="31" fillId="0" borderId="18" xfId="4" applyFont="1" applyBorder="1">
      <alignment vertical="center"/>
    </xf>
    <xf numFmtId="0" fontId="30" fillId="5" borderId="18" xfId="4" applyFont="1" applyFill="1" applyBorder="1" applyAlignment="1">
      <alignment horizontal="center" vertical="center"/>
    </xf>
    <xf numFmtId="0" fontId="30" fillId="5" borderId="18" xfId="4" applyFont="1" applyFill="1" applyBorder="1" applyAlignment="1">
      <alignment vertical="center"/>
    </xf>
    <xf numFmtId="0" fontId="31" fillId="5" borderId="18" xfId="4" applyFont="1" applyFill="1" applyBorder="1" applyAlignment="1">
      <alignment vertical="center"/>
    </xf>
    <xf numFmtId="38" fontId="31" fillId="5" borderId="18" xfId="5" applyFont="1" applyFill="1" applyBorder="1">
      <alignment vertical="center"/>
    </xf>
    <xf numFmtId="0" fontId="31" fillId="5" borderId="18" xfId="4" applyFont="1" applyFill="1" applyBorder="1">
      <alignment vertical="center"/>
    </xf>
    <xf numFmtId="38" fontId="31" fillId="5" borderId="18" xfId="5" applyFont="1" applyFill="1" applyBorder="1" applyAlignment="1">
      <alignment horizontal="right" vertical="center" shrinkToFit="1"/>
    </xf>
    <xf numFmtId="0" fontId="0" fillId="0" borderId="2" xfId="4" applyFont="1" applyBorder="1" applyAlignment="1">
      <alignment horizontal="centerContinuous" vertical="center"/>
    </xf>
    <xf numFmtId="0" fontId="9" fillId="0" borderId="3" xfId="4" applyFont="1" applyBorder="1" applyAlignment="1">
      <alignment horizontal="centerContinuous" vertical="center"/>
    </xf>
    <xf numFmtId="0" fontId="31" fillId="0" borderId="4" xfId="4" applyFont="1" applyBorder="1" applyAlignment="1">
      <alignment horizontal="centerContinuous" vertical="center"/>
    </xf>
    <xf numFmtId="0" fontId="31" fillId="0" borderId="3" xfId="4" applyFont="1" applyBorder="1" applyAlignment="1">
      <alignment vertical="center"/>
    </xf>
    <xf numFmtId="38" fontId="31" fillId="0" borderId="12" xfId="4" applyNumberFormat="1" applyFont="1" applyBorder="1">
      <alignment vertical="center"/>
    </xf>
    <xf numFmtId="0" fontId="31" fillId="0" borderId="12" xfId="4" applyFont="1" applyBorder="1">
      <alignment vertical="center"/>
    </xf>
    <xf numFmtId="38" fontId="31" fillId="3" borderId="12" xfId="5" applyFont="1" applyFill="1" applyBorder="1" applyAlignment="1">
      <alignment horizontal="right" vertical="center" shrinkToFit="1"/>
    </xf>
    <xf numFmtId="0" fontId="9" fillId="0" borderId="0" xfId="4" applyFont="1" applyAlignment="1">
      <alignment horizontal="center" vertical="center"/>
    </xf>
    <xf numFmtId="0" fontId="9" fillId="0" borderId="0" xfId="4" applyFont="1">
      <alignment vertical="center"/>
    </xf>
    <xf numFmtId="0" fontId="31" fillId="0" borderId="0" xfId="4" applyFont="1" applyAlignment="1">
      <alignment horizontal="center" vertical="center"/>
    </xf>
    <xf numFmtId="0" fontId="31" fillId="0" borderId="0" xfId="4" applyFont="1">
      <alignment vertical="center"/>
    </xf>
    <xf numFmtId="38" fontId="31" fillId="0" borderId="0" xfId="5" applyFont="1">
      <alignment vertical="center"/>
    </xf>
    <xf numFmtId="38" fontId="31" fillId="0" borderId="0" xfId="5" applyFont="1" applyAlignment="1">
      <alignment horizontal="right" vertical="center" shrinkToFit="1"/>
    </xf>
    <xf numFmtId="38" fontId="33" fillId="0" borderId="10" xfId="5" applyFont="1" applyBorder="1" applyAlignment="1">
      <alignment horizontal="right" vertical="center" shrinkToFit="1"/>
    </xf>
    <xf numFmtId="38" fontId="9" fillId="0" borderId="10" xfId="5" applyFont="1" applyBorder="1" applyAlignment="1">
      <alignment horizontal="right" vertical="center" shrinkToFit="1"/>
    </xf>
    <xf numFmtId="38" fontId="0" fillId="0" borderId="0" xfId="5" applyFont="1">
      <alignment vertical="center"/>
    </xf>
    <xf numFmtId="38" fontId="0" fillId="0" borderId="0" xfId="5" applyFont="1" applyAlignment="1">
      <alignment horizontal="right" vertical="center" shrinkToFit="1"/>
    </xf>
    <xf numFmtId="38" fontId="33" fillId="0" borderId="107" xfId="5" applyFont="1" applyBorder="1" applyAlignment="1">
      <alignment horizontal="right" vertical="center" shrinkToFit="1"/>
    </xf>
    <xf numFmtId="0" fontId="28" fillId="0" borderId="0" xfId="4" applyFont="1">
      <alignment vertical="center"/>
    </xf>
    <xf numFmtId="38" fontId="0" fillId="0" borderId="0" xfId="5" applyFont="1" applyAlignment="1">
      <alignment horizontal="right" vertical="center"/>
    </xf>
    <xf numFmtId="0" fontId="24" fillId="0" borderId="1" xfId="4" applyFont="1" applyBorder="1" applyAlignment="1">
      <alignment horizontal="center" vertical="center"/>
    </xf>
    <xf numFmtId="0" fontId="34" fillId="0" borderId="12" xfId="4" applyFont="1" applyBorder="1" applyAlignment="1">
      <alignment vertical="center" shrinkToFit="1"/>
    </xf>
    <xf numFmtId="0" fontId="34" fillId="0" borderId="12" xfId="4" applyFont="1" applyBorder="1" applyAlignment="1">
      <alignment horizontal="center" vertical="center" shrinkToFit="1"/>
    </xf>
    <xf numFmtId="38" fontId="35" fillId="0" borderId="12" xfId="5" applyFont="1" applyBorder="1" applyAlignment="1">
      <alignment horizontal="center" vertical="center"/>
    </xf>
    <xf numFmtId="38" fontId="35" fillId="0" borderId="2" xfId="5" applyFont="1" applyBorder="1">
      <alignment vertical="center"/>
    </xf>
    <xf numFmtId="38" fontId="35" fillId="0" borderId="1" xfId="5" applyFont="1" applyBorder="1">
      <alignment vertical="center"/>
    </xf>
    <xf numFmtId="0" fontId="35" fillId="0" borderId="7" xfId="4" applyFont="1" applyBorder="1">
      <alignment vertical="center"/>
    </xf>
    <xf numFmtId="38" fontId="35" fillId="0" borderId="1" xfId="5" applyFont="1" applyBorder="1" applyAlignment="1">
      <alignment horizontal="right" vertical="center" shrinkToFit="1"/>
    </xf>
    <xf numFmtId="38" fontId="35" fillId="0" borderId="94" xfId="5" applyFont="1" applyBorder="1" applyAlignment="1">
      <alignment horizontal="right" vertical="center" shrinkToFit="1"/>
    </xf>
    <xf numFmtId="38" fontId="35" fillId="0" borderId="1" xfId="5" applyFont="1" applyBorder="1" applyAlignment="1">
      <alignment horizontal="right" vertical="center"/>
    </xf>
    <xf numFmtId="0" fontId="34" fillId="0" borderId="1" xfId="4" applyFont="1" applyBorder="1" applyAlignment="1">
      <alignment vertical="center" shrinkToFit="1"/>
    </xf>
    <xf numFmtId="0" fontId="34" fillId="0" borderId="1" xfId="4" applyFont="1" applyBorder="1" applyAlignment="1">
      <alignment horizontal="center" vertical="center" shrinkToFit="1"/>
    </xf>
    <xf numFmtId="38" fontId="35" fillId="0" borderId="1" xfId="5" applyFont="1" applyBorder="1" applyAlignment="1">
      <alignment horizontal="center" vertical="center"/>
    </xf>
    <xf numFmtId="38" fontId="35" fillId="0" borderId="5" xfId="5" applyFont="1" applyBorder="1">
      <alignment vertical="center"/>
    </xf>
    <xf numFmtId="0" fontId="36" fillId="0" borderId="1" xfId="4" applyFont="1" applyBorder="1" applyAlignment="1">
      <alignment horizontal="center" vertical="center" wrapText="1" shrinkToFit="1"/>
    </xf>
    <xf numFmtId="0" fontId="35" fillId="0" borderId="96" xfId="4" applyFont="1" applyBorder="1" applyAlignment="1">
      <alignment vertical="center"/>
    </xf>
    <xf numFmtId="0" fontId="35" fillId="0" borderId="97" xfId="4" applyFont="1" applyBorder="1" applyAlignment="1">
      <alignment vertical="center"/>
    </xf>
    <xf numFmtId="38" fontId="35" fillId="0" borderId="18" xfId="5" applyFont="1" applyBorder="1">
      <alignment vertical="center"/>
    </xf>
    <xf numFmtId="0" fontId="35" fillId="0" borderId="104" xfId="4" applyFont="1" applyBorder="1">
      <alignment vertical="center"/>
    </xf>
    <xf numFmtId="38" fontId="35" fillId="0" borderId="18" xfId="5" applyFont="1" applyBorder="1" applyAlignment="1">
      <alignment horizontal="right" vertical="center" shrinkToFit="1"/>
    </xf>
    <xf numFmtId="38" fontId="35" fillId="0" borderId="96" xfId="5" applyFont="1" applyBorder="1" applyAlignment="1">
      <alignment horizontal="right" vertical="center" shrinkToFit="1"/>
    </xf>
    <xf numFmtId="38" fontId="35" fillId="0" borderId="18" xfId="5" applyFont="1" applyBorder="1" applyAlignment="1">
      <alignment horizontal="right" vertical="center"/>
    </xf>
    <xf numFmtId="0" fontId="34" fillId="0" borderId="15" xfId="4" applyFont="1" applyBorder="1">
      <alignment vertical="center"/>
    </xf>
    <xf numFmtId="49" fontId="34" fillId="0" borderId="100" xfId="4" applyNumberFormat="1" applyFont="1" applyBorder="1">
      <alignment vertical="center"/>
    </xf>
    <xf numFmtId="0" fontId="35" fillId="0" borderId="100" xfId="4" applyFont="1" applyBorder="1" applyAlignment="1">
      <alignment horizontal="center" vertical="center"/>
    </xf>
    <xf numFmtId="0" fontId="35" fillId="0" borderId="101" xfId="4" applyFont="1" applyBorder="1">
      <alignment vertical="center"/>
    </xf>
    <xf numFmtId="38" fontId="35" fillId="0" borderId="15" xfId="5" applyFont="1" applyBorder="1">
      <alignment vertical="center"/>
    </xf>
    <xf numFmtId="0" fontId="35" fillId="0" borderId="70" xfId="4" applyFont="1" applyBorder="1">
      <alignment vertical="center"/>
    </xf>
    <xf numFmtId="38" fontId="35" fillId="0" borderId="100" xfId="5" applyFont="1" applyBorder="1" applyAlignment="1">
      <alignment horizontal="right" vertical="center" shrinkToFit="1"/>
    </xf>
    <xf numFmtId="38" fontId="35" fillId="0" borderId="15" xfId="5" applyFont="1" applyBorder="1" applyAlignment="1">
      <alignment horizontal="right" vertical="center" shrinkToFit="1"/>
    </xf>
    <xf numFmtId="38" fontId="35" fillId="0" borderId="15" xfId="5" applyFont="1" applyBorder="1" applyAlignment="1">
      <alignment horizontal="right" vertical="center"/>
    </xf>
    <xf numFmtId="0" fontId="34" fillId="0" borderId="1" xfId="4" applyFont="1" applyBorder="1">
      <alignment vertical="center"/>
    </xf>
    <xf numFmtId="49" fontId="34" fillId="0" borderId="94" xfId="4" applyNumberFormat="1" applyFont="1" applyBorder="1">
      <alignment vertical="center"/>
    </xf>
    <xf numFmtId="0" fontId="35" fillId="0" borderId="94" xfId="4" applyFont="1" applyBorder="1" applyAlignment="1">
      <alignment horizontal="center" vertical="center"/>
    </xf>
    <xf numFmtId="0" fontId="35" fillId="0" borderId="102" xfId="4" applyFont="1" applyBorder="1">
      <alignment vertical="center"/>
    </xf>
    <xf numFmtId="0" fontId="34" fillId="0" borderId="18" xfId="4" applyFont="1" applyBorder="1">
      <alignment vertical="center"/>
    </xf>
    <xf numFmtId="49" fontId="34" fillId="0" borderId="96" xfId="4" applyNumberFormat="1" applyFont="1" applyBorder="1">
      <alignment vertical="center"/>
    </xf>
    <xf numFmtId="0" fontId="35" fillId="0" borderId="96" xfId="4" applyFont="1" applyBorder="1" applyAlignment="1">
      <alignment horizontal="center" vertical="center"/>
    </xf>
    <xf numFmtId="0" fontId="35" fillId="0" borderId="97" xfId="4" applyFont="1" applyBorder="1">
      <alignment vertical="center"/>
    </xf>
    <xf numFmtId="0" fontId="34" fillId="0" borderId="12" xfId="4" applyFont="1" applyBorder="1">
      <alignment vertical="center"/>
    </xf>
    <xf numFmtId="49" fontId="34" fillId="0" borderId="105" xfId="4" applyNumberFormat="1" applyFont="1" applyBorder="1">
      <alignment vertical="center"/>
    </xf>
    <xf numFmtId="0" fontId="35" fillId="0" borderId="105" xfId="4" applyFont="1" applyBorder="1" applyAlignment="1">
      <alignment horizontal="center" vertical="center"/>
    </xf>
    <xf numFmtId="0" fontId="35" fillId="0" borderId="106" xfId="4" applyFont="1" applyBorder="1">
      <alignment vertical="center"/>
    </xf>
    <xf numFmtId="38" fontId="35" fillId="0" borderId="12" xfId="5" applyFont="1" applyBorder="1">
      <alignment vertical="center"/>
    </xf>
    <xf numFmtId="0" fontId="35" fillId="0" borderId="4" xfId="4" applyFont="1" applyBorder="1">
      <alignment vertical="center"/>
    </xf>
    <xf numFmtId="38" fontId="35" fillId="0" borderId="105" xfId="5" applyFont="1" applyBorder="1" applyAlignment="1">
      <alignment horizontal="right" vertical="center" shrinkToFit="1"/>
    </xf>
    <xf numFmtId="38" fontId="35" fillId="0" borderId="12" xfId="5" applyFont="1" applyBorder="1" applyAlignment="1">
      <alignment horizontal="right" vertical="center" shrinkToFit="1"/>
    </xf>
    <xf numFmtId="38" fontId="35" fillId="0" borderId="12" xfId="5" applyFont="1" applyBorder="1" applyAlignment="1">
      <alignment horizontal="right" vertical="center"/>
    </xf>
    <xf numFmtId="0" fontId="37" fillId="0" borderId="18" xfId="4" applyFont="1" applyBorder="1" applyAlignment="1">
      <alignment vertical="center"/>
    </xf>
    <xf numFmtId="0" fontId="35" fillId="0" borderId="18" xfId="4" applyFont="1" applyBorder="1" applyAlignment="1">
      <alignment vertical="center"/>
    </xf>
    <xf numFmtId="0" fontId="35" fillId="0" borderId="3" xfId="4" applyFont="1" applyBorder="1" applyAlignment="1">
      <alignment vertical="center"/>
    </xf>
    <xf numFmtId="38" fontId="35" fillId="0" borderId="12" xfId="4" applyNumberFormat="1" applyFont="1" applyBorder="1">
      <alignment vertical="center"/>
    </xf>
    <xf numFmtId="0" fontId="38" fillId="0" borderId="0" xfId="2" applyFont="1" applyAlignment="1">
      <alignment horizontal="center" vertical="top" wrapText="1"/>
    </xf>
    <xf numFmtId="0" fontId="38" fillId="0" borderId="0" xfId="2" applyFont="1" applyAlignment="1">
      <alignment horizontal="left" vertical="top"/>
    </xf>
    <xf numFmtId="0" fontId="35" fillId="0" borderId="7" xfId="4" applyFont="1" applyBorder="1" applyAlignment="1">
      <alignment horizontal="right" vertical="center"/>
    </xf>
    <xf numFmtId="0" fontId="37" fillId="0" borderId="1" xfId="4" applyFont="1" applyBorder="1" applyAlignment="1">
      <alignment vertical="center" shrinkToFit="1"/>
    </xf>
    <xf numFmtId="0" fontId="37" fillId="0" borderId="1" xfId="4" applyFont="1" applyBorder="1" applyAlignment="1">
      <alignment horizontal="left" vertical="center"/>
    </xf>
    <xf numFmtId="38" fontId="35" fillId="0" borderId="5" xfId="6" applyFont="1" applyBorder="1">
      <alignment vertical="center"/>
    </xf>
    <xf numFmtId="0" fontId="35" fillId="0" borderId="7" xfId="4" applyFont="1" applyBorder="1" applyAlignment="1">
      <alignment horizontal="center" vertical="center"/>
    </xf>
    <xf numFmtId="0" fontId="37" fillId="0" borderId="11" xfId="4" applyFont="1" applyBorder="1">
      <alignment vertical="center"/>
    </xf>
    <xf numFmtId="49" fontId="37" fillId="0" borderId="11" xfId="4" applyNumberFormat="1" applyFont="1" applyBorder="1">
      <alignment vertical="center"/>
    </xf>
    <xf numFmtId="0" fontId="35" fillId="0" borderId="11" xfId="4" applyFont="1" applyBorder="1" applyAlignment="1">
      <alignment horizontal="center" vertical="center"/>
    </xf>
    <xf numFmtId="38" fontId="35" fillId="0" borderId="8" xfId="6" applyFont="1" applyBorder="1">
      <alignment vertical="center"/>
    </xf>
    <xf numFmtId="0" fontId="35" fillId="0" borderId="10" xfId="4" applyFont="1" applyBorder="1">
      <alignment vertical="center"/>
    </xf>
    <xf numFmtId="38" fontId="35" fillId="0" borderId="11" xfId="5" applyFont="1" applyBorder="1" applyAlignment="1">
      <alignment horizontal="right" vertical="center" shrinkToFit="1"/>
    </xf>
    <xf numFmtId="38" fontId="35" fillId="0" borderId="95" xfId="5" applyFont="1" applyBorder="1" applyAlignment="1">
      <alignment horizontal="right" vertical="center" shrinkToFit="1"/>
    </xf>
    <xf numFmtId="38" fontId="35" fillId="0" borderId="11" xfId="5" applyFont="1" applyBorder="1" applyAlignment="1">
      <alignment horizontal="right" vertical="center"/>
    </xf>
    <xf numFmtId="0" fontId="37" fillId="0" borderId="96" xfId="4" applyFont="1" applyBorder="1" applyAlignment="1">
      <alignment vertical="center"/>
    </xf>
    <xf numFmtId="0" fontId="35" fillId="0" borderId="98" xfId="4" applyFont="1" applyBorder="1">
      <alignment vertical="center"/>
    </xf>
    <xf numFmtId="0" fontId="35" fillId="0" borderId="18" xfId="4" applyFont="1" applyBorder="1">
      <alignment vertical="center"/>
    </xf>
    <xf numFmtId="0" fontId="37" fillId="5" borderId="18" xfId="4" applyFont="1" applyFill="1" applyBorder="1" applyAlignment="1">
      <alignment vertical="center"/>
    </xf>
    <xf numFmtId="0" fontId="35" fillId="5" borderId="18" xfId="4" applyFont="1" applyFill="1" applyBorder="1" applyAlignment="1">
      <alignment vertical="center"/>
    </xf>
    <xf numFmtId="38" fontId="35" fillId="5" borderId="18" xfId="5" applyFont="1" applyFill="1" applyBorder="1">
      <alignment vertical="center"/>
    </xf>
    <xf numFmtId="0" fontId="35" fillId="5" borderId="18" xfId="4" applyFont="1" applyFill="1" applyBorder="1">
      <alignment vertical="center"/>
    </xf>
    <xf numFmtId="38" fontId="35" fillId="5" borderId="18" xfId="5" applyFont="1" applyFill="1" applyBorder="1" applyAlignment="1">
      <alignment horizontal="right" vertical="center" shrinkToFit="1"/>
    </xf>
    <xf numFmtId="0" fontId="37" fillId="0" borderId="12" xfId="4" applyFont="1" applyBorder="1" applyAlignment="1">
      <alignment horizontal="centerContinuous" vertical="center" shrinkToFit="1"/>
    </xf>
    <xf numFmtId="0" fontId="37" fillId="0" borderId="12" xfId="4" applyFont="1" applyBorder="1" applyAlignment="1">
      <alignment horizontal="left" vertical="center"/>
    </xf>
    <xf numFmtId="38" fontId="35" fillId="0" borderId="2" xfId="6" applyFont="1" applyBorder="1">
      <alignment vertical="center"/>
    </xf>
    <xf numFmtId="0" fontId="39" fillId="0" borderId="12" xfId="4" applyFont="1" applyBorder="1">
      <alignment vertical="center"/>
    </xf>
    <xf numFmtId="0" fontId="39" fillId="0" borderId="1" xfId="4" applyFont="1" applyBorder="1">
      <alignment vertical="center"/>
    </xf>
    <xf numFmtId="0" fontId="34" fillId="0" borderId="3" xfId="4" applyFont="1" applyBorder="1" applyAlignment="1">
      <alignment horizontal="centerContinuous" vertical="center"/>
    </xf>
    <xf numFmtId="0" fontId="35" fillId="0" borderId="4" xfId="4" applyFont="1" applyBorder="1" applyAlignment="1">
      <alignment horizontal="centerContinuous" vertical="center"/>
    </xf>
    <xf numFmtId="0" fontId="35" fillId="0" borderId="12" xfId="4" applyFont="1" applyBorder="1">
      <alignment vertical="center"/>
    </xf>
    <xf numFmtId="38" fontId="35" fillId="3" borderId="12" xfId="5" applyFont="1" applyFill="1" applyBorder="1" applyAlignment="1">
      <alignment horizontal="right" vertical="center" shrinkToFit="1"/>
    </xf>
    <xf numFmtId="0" fontId="13" fillId="0" borderId="0" xfId="0" applyFont="1" applyAlignment="1" applyProtection="1">
      <alignment vertical="center"/>
    </xf>
    <xf numFmtId="0" fontId="41" fillId="0" borderId="0" xfId="0" applyFont="1" applyAlignment="1" applyProtection="1">
      <alignment vertical="center"/>
    </xf>
    <xf numFmtId="0" fontId="13" fillId="0" borderId="34" xfId="0" applyFont="1" applyBorder="1" applyAlignment="1" applyProtection="1">
      <alignment vertical="center"/>
    </xf>
    <xf numFmtId="0" fontId="41" fillId="0" borderId="0" xfId="0" applyFont="1" applyAlignment="1">
      <alignment vertical="center"/>
    </xf>
    <xf numFmtId="0" fontId="13" fillId="0" borderId="0" xfId="0" applyFont="1" applyAlignment="1">
      <alignmen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3" fillId="0" borderId="13" xfId="0" applyFont="1" applyBorder="1" applyAlignment="1">
      <alignment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6" fillId="0" borderId="0" xfId="2" applyFont="1" applyFill="1" applyAlignment="1">
      <alignment horizontal="left" vertical="top" wrapText="1"/>
    </xf>
    <xf numFmtId="0" fontId="17" fillId="0" borderId="0"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center" vertical="center" wrapText="1"/>
      <protection locked="0"/>
    </xf>
    <xf numFmtId="12" fontId="17" fillId="0" borderId="0" xfId="2" quotePrefix="1" applyNumberFormat="1" applyFont="1" applyFill="1" applyBorder="1" applyAlignment="1" applyProtection="1">
      <alignment horizontal="left" vertical="center" wrapText="1"/>
      <protection locked="0"/>
    </xf>
    <xf numFmtId="0" fontId="7" fillId="0" borderId="0" xfId="2" applyFont="1" applyFill="1" applyBorder="1" applyAlignment="1" applyProtection="1">
      <alignment vertical="top" wrapText="1"/>
      <protection locked="0"/>
    </xf>
    <xf numFmtId="0" fontId="17" fillId="0" borderId="0" xfId="2" applyFont="1" applyFill="1" applyBorder="1" applyAlignment="1" applyProtection="1">
      <alignment vertical="center" wrapText="1"/>
      <protection locked="0"/>
    </xf>
    <xf numFmtId="0" fontId="6" fillId="0" borderId="0" xfId="2" applyFont="1" applyFill="1" applyBorder="1" applyAlignment="1">
      <alignment horizontal="left" vertical="top" wrapText="1"/>
    </xf>
    <xf numFmtId="0" fontId="14" fillId="0" borderId="0" xfId="2" applyFont="1" applyFill="1" applyAlignment="1">
      <alignment horizontal="left" vertical="center"/>
    </xf>
    <xf numFmtId="0" fontId="16" fillId="0" borderId="0" xfId="2" applyFont="1" applyFill="1" applyAlignment="1">
      <alignment horizontal="left" vertical="top" wrapText="1"/>
    </xf>
    <xf numFmtId="0" fontId="17" fillId="0" borderId="38" xfId="2" applyFont="1" applyFill="1" applyBorder="1" applyAlignment="1" applyProtection="1">
      <alignment horizontal="center" vertical="center" wrapText="1"/>
      <protection locked="0"/>
    </xf>
    <xf numFmtId="38" fontId="13" fillId="0" borderId="0" xfId="0" applyNumberFormat="1" applyFont="1" applyAlignment="1" applyProtection="1">
      <alignment vertical="center"/>
    </xf>
    <xf numFmtId="0" fontId="13"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42" fillId="0" borderId="0" xfId="0" applyFont="1" applyBorder="1" applyAlignment="1" applyProtection="1">
      <alignment vertical="center" wrapText="1"/>
    </xf>
    <xf numFmtId="0" fontId="47" fillId="0" borderId="0" xfId="0" applyFont="1" applyBorder="1" applyAlignment="1" applyProtection="1">
      <alignment vertical="center" wrapText="1"/>
    </xf>
    <xf numFmtId="0" fontId="42" fillId="0" borderId="0" xfId="0" applyFont="1" applyBorder="1" applyAlignment="1" applyProtection="1">
      <alignment vertical="center"/>
    </xf>
    <xf numFmtId="0" fontId="16" fillId="0" borderId="0" xfId="2" applyFont="1" applyFill="1" applyBorder="1" applyAlignment="1">
      <alignment horizontal="center" vertical="center"/>
    </xf>
    <xf numFmtId="0" fontId="17" fillId="0" borderId="0" xfId="2" applyFont="1" applyFill="1" applyAlignment="1">
      <alignment horizontal="center" vertical="center" wrapText="1"/>
    </xf>
    <xf numFmtId="0" fontId="16" fillId="0" borderId="0" xfId="2" applyFont="1" applyBorder="1" applyAlignment="1">
      <alignment horizontal="left" vertical="top" wrapText="1"/>
    </xf>
    <xf numFmtId="3" fontId="20" fillId="0" borderId="0" xfId="2" applyNumberFormat="1" applyFont="1" applyBorder="1" applyAlignment="1">
      <alignment horizontal="right" vertical="center" wrapText="1"/>
    </xf>
    <xf numFmtId="0" fontId="19" fillId="0" borderId="0" xfId="2" applyFont="1" applyBorder="1" applyAlignment="1">
      <alignment horizontal="left" vertical="center" wrapText="1"/>
    </xf>
    <xf numFmtId="0" fontId="16" fillId="0" borderId="0" xfId="2" applyFont="1" applyBorder="1" applyAlignment="1">
      <alignment horizontal="center" vertical="center"/>
    </xf>
    <xf numFmtId="0" fontId="16" fillId="0" borderId="0" xfId="2" applyFont="1" applyBorder="1" applyAlignment="1">
      <alignment horizontal="center" vertical="top" wrapText="1"/>
    </xf>
    <xf numFmtId="0" fontId="52" fillId="0" borderId="0" xfId="0" applyFont="1" applyAlignment="1" applyProtection="1">
      <alignment vertical="center"/>
    </xf>
    <xf numFmtId="0" fontId="40" fillId="0" borderId="34" xfId="0" applyFont="1" applyBorder="1" applyAlignment="1" applyProtection="1">
      <alignment vertical="center"/>
    </xf>
    <xf numFmtId="0" fontId="40" fillId="0" borderId="0" xfId="0" applyFont="1" applyBorder="1" applyAlignment="1" applyProtection="1">
      <alignment vertical="center"/>
    </xf>
    <xf numFmtId="0" fontId="40" fillId="0" borderId="28" xfId="0" applyFont="1" applyBorder="1" applyAlignment="1" applyProtection="1">
      <alignment vertical="center"/>
    </xf>
    <xf numFmtId="0" fontId="40" fillId="0" borderId="40" xfId="0" applyFont="1" applyBorder="1" applyAlignment="1" applyProtection="1">
      <alignment vertical="center"/>
    </xf>
    <xf numFmtId="0" fontId="40" fillId="0" borderId="22" xfId="0" applyFont="1" applyBorder="1" applyAlignment="1" applyProtection="1">
      <alignment vertical="center"/>
    </xf>
    <xf numFmtId="0" fontId="40" fillId="0" borderId="33" xfId="0" applyFont="1" applyBorder="1" applyAlignment="1" applyProtection="1">
      <alignment vertical="center"/>
    </xf>
    <xf numFmtId="0" fontId="48" fillId="0" borderId="6" xfId="0" applyFont="1" applyBorder="1" applyAlignment="1" applyProtection="1">
      <alignment vertical="center"/>
    </xf>
    <xf numFmtId="0" fontId="52" fillId="0" borderId="6" xfId="0" applyFont="1" applyBorder="1" applyAlignment="1" applyProtection="1">
      <alignment vertical="center"/>
    </xf>
    <xf numFmtId="0" fontId="40" fillId="0" borderId="123" xfId="0" applyFont="1" applyBorder="1" applyAlignment="1" applyProtection="1">
      <alignment vertical="center" shrinkToFit="1"/>
    </xf>
    <xf numFmtId="0" fontId="40" fillId="0" borderId="67" xfId="0" applyFont="1" applyBorder="1" applyAlignment="1" applyProtection="1">
      <alignment vertical="center"/>
    </xf>
    <xf numFmtId="0" fontId="40" fillId="0" borderId="34" xfId="0" applyFont="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52" fillId="0" borderId="34" xfId="0" applyFont="1" applyBorder="1" applyAlignment="1" applyProtection="1">
      <alignment vertical="center"/>
    </xf>
    <xf numFmtId="0" fontId="52" fillId="0" borderId="0" xfId="0" applyFont="1" applyBorder="1" applyAlignment="1" applyProtection="1">
      <alignment vertical="center"/>
    </xf>
    <xf numFmtId="0" fontId="52" fillId="0" borderId="28" xfId="0" applyFont="1" applyBorder="1" applyAlignment="1" applyProtection="1">
      <alignment vertical="center"/>
    </xf>
    <xf numFmtId="0" fontId="52" fillId="0" borderId="35" xfId="0" applyFont="1" applyBorder="1" applyAlignment="1" applyProtection="1">
      <alignment vertical="center"/>
    </xf>
    <xf numFmtId="0" fontId="52" fillId="0" borderId="3" xfId="0" applyFont="1" applyBorder="1" applyAlignment="1" applyProtection="1">
      <alignment vertical="center"/>
    </xf>
    <xf numFmtId="0" fontId="52" fillId="0" borderId="30" xfId="0" applyFont="1" applyBorder="1" applyAlignment="1" applyProtection="1">
      <alignment vertical="center"/>
    </xf>
    <xf numFmtId="0" fontId="40" fillId="0" borderId="118" xfId="0" applyFont="1" applyBorder="1" applyAlignment="1" applyProtection="1">
      <alignment horizontal="center" vertical="center" shrinkToFit="1"/>
    </xf>
    <xf numFmtId="0" fontId="52" fillId="0" borderId="22" xfId="0" applyFont="1" applyBorder="1" applyAlignment="1" applyProtection="1">
      <alignment vertical="center"/>
    </xf>
    <xf numFmtId="0" fontId="40" fillId="0" borderId="6" xfId="0" applyFont="1" applyBorder="1" applyAlignment="1" applyProtection="1">
      <alignment vertical="center"/>
    </xf>
    <xf numFmtId="0" fontId="40" fillId="0" borderId="7" xfId="0" applyFont="1" applyBorder="1" applyAlignment="1" applyProtection="1">
      <alignment vertical="center"/>
    </xf>
    <xf numFmtId="0" fontId="48" fillId="0" borderId="0" xfId="0" applyFont="1" applyBorder="1" applyAlignment="1" applyProtection="1">
      <alignment vertical="center" wrapText="1" shrinkToFit="1"/>
    </xf>
    <xf numFmtId="0" fontId="54" fillId="0" borderId="0" xfId="0" applyFont="1" applyBorder="1" applyAlignment="1" applyProtection="1">
      <alignment vertical="center" wrapText="1" shrinkToFit="1"/>
    </xf>
    <xf numFmtId="0" fontId="54" fillId="0" borderId="0" xfId="0" applyFont="1" applyBorder="1" applyAlignment="1" applyProtection="1"/>
    <xf numFmtId="0" fontId="52" fillId="0" borderId="112" xfId="0" applyFont="1" applyBorder="1" applyAlignment="1" applyProtection="1">
      <alignment vertical="center"/>
    </xf>
    <xf numFmtId="0" fontId="40" fillId="0" borderId="112" xfId="0" applyFont="1" applyBorder="1" applyAlignment="1" applyProtection="1">
      <alignment vertical="center"/>
    </xf>
    <xf numFmtId="0" fontId="52" fillId="0" borderId="0" xfId="0" applyFont="1" applyBorder="1" applyAlignment="1" applyProtection="1">
      <alignment horizontal="left" vertical="center"/>
    </xf>
    <xf numFmtId="0" fontId="52" fillId="0" borderId="38" xfId="0" applyFont="1" applyBorder="1" applyAlignment="1" applyProtection="1">
      <alignment vertical="center"/>
    </xf>
    <xf numFmtId="0" fontId="46" fillId="0" borderId="8" xfId="0" applyFont="1" applyBorder="1" applyAlignment="1" applyProtection="1">
      <alignment vertical="center"/>
    </xf>
    <xf numFmtId="0" fontId="46" fillId="0" borderId="9" xfId="0" applyFont="1" applyBorder="1" applyAlignment="1" applyProtection="1">
      <alignment vertical="center"/>
    </xf>
    <xf numFmtId="0" fontId="46" fillId="0" borderId="22" xfId="0" applyFont="1" applyBorder="1" applyAlignment="1" applyProtection="1">
      <alignment vertical="center"/>
    </xf>
    <xf numFmtId="0" fontId="46" fillId="0" borderId="0" xfId="0" applyFont="1" applyBorder="1" applyAlignment="1" applyProtection="1">
      <alignment vertical="center"/>
    </xf>
    <xf numFmtId="0" fontId="52" fillId="2" borderId="22" xfId="0" applyFont="1" applyFill="1" applyBorder="1" applyAlignment="1" applyProtection="1">
      <alignment vertical="center"/>
    </xf>
    <xf numFmtId="0" fontId="52" fillId="2" borderId="0" xfId="0" applyFont="1" applyFill="1" applyBorder="1" applyAlignment="1" applyProtection="1">
      <alignment vertical="center"/>
    </xf>
    <xf numFmtId="0" fontId="46" fillId="2" borderId="0" xfId="0" applyFont="1" applyFill="1" applyBorder="1" applyAlignment="1" applyProtection="1">
      <alignment vertical="top"/>
    </xf>
    <xf numFmtId="0" fontId="52" fillId="2" borderId="38" xfId="0" applyFont="1" applyFill="1" applyBorder="1" applyAlignment="1" applyProtection="1">
      <alignment vertical="center"/>
    </xf>
    <xf numFmtId="0" fontId="48" fillId="0" borderId="0" xfId="0" applyFont="1" applyBorder="1" applyAlignment="1" applyProtection="1">
      <alignment vertical="center"/>
    </xf>
    <xf numFmtId="0" fontId="40" fillId="0" borderId="37" xfId="0" applyFont="1" applyBorder="1" applyAlignment="1" applyProtection="1">
      <alignment vertical="center"/>
    </xf>
    <xf numFmtId="0" fontId="40" fillId="0" borderId="38" xfId="0" applyFont="1" applyBorder="1" applyAlignment="1" applyProtection="1">
      <alignment vertical="center"/>
    </xf>
    <xf numFmtId="0" fontId="40" fillId="0" borderId="39" xfId="0" applyFont="1" applyBorder="1" applyAlignment="1" applyProtection="1">
      <alignment vertical="center"/>
    </xf>
    <xf numFmtId="0" fontId="40" fillId="0" borderId="65" xfId="0" applyFont="1" applyBorder="1" applyAlignment="1" applyProtection="1">
      <alignment vertical="center"/>
    </xf>
    <xf numFmtId="0" fontId="40" fillId="0" borderId="66" xfId="0" applyFont="1" applyBorder="1" applyAlignment="1" applyProtection="1">
      <alignment vertical="center"/>
    </xf>
    <xf numFmtId="0" fontId="40" fillId="0" borderId="3" xfId="0" applyFont="1" applyBorder="1" applyAlignment="1" applyProtection="1">
      <alignment vertical="center"/>
    </xf>
    <xf numFmtId="176" fontId="52" fillId="0" borderId="3" xfId="1" applyNumberFormat="1" applyFont="1" applyBorder="1" applyAlignment="1" applyProtection="1">
      <alignment vertical="center"/>
    </xf>
    <xf numFmtId="176" fontId="52" fillId="0" borderId="30" xfId="1" applyNumberFormat="1" applyFont="1" applyBorder="1" applyAlignment="1" applyProtection="1">
      <alignment vertical="center"/>
    </xf>
    <xf numFmtId="0" fontId="13" fillId="0" borderId="1" xfId="0" applyFont="1" applyBorder="1" applyAlignment="1" applyProtection="1">
      <alignment vertical="center"/>
    </xf>
    <xf numFmtId="0" fontId="13" fillId="0" borderId="0" xfId="0" applyFont="1" applyAlignment="1" applyProtection="1"/>
    <xf numFmtId="3" fontId="13" fillId="0" borderId="1" xfId="0" applyNumberFormat="1" applyFont="1" applyBorder="1" applyAlignment="1" applyProtection="1">
      <alignment horizontal="right" vertical="center"/>
    </xf>
    <xf numFmtId="0" fontId="46" fillId="0" borderId="13" xfId="0" applyFont="1" applyBorder="1" applyAlignment="1" applyProtection="1">
      <alignment vertical="center"/>
    </xf>
    <xf numFmtId="0" fontId="40" fillId="0" borderId="0" xfId="0"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13" xfId="0" applyFont="1" applyBorder="1" applyAlignment="1" applyProtection="1">
      <alignment horizontal="center" vertical="center"/>
    </xf>
    <xf numFmtId="0" fontId="52" fillId="0" borderId="13" xfId="0" applyFont="1" applyBorder="1" applyAlignment="1" applyProtection="1">
      <alignment vertical="center"/>
    </xf>
    <xf numFmtId="0" fontId="40" fillId="0" borderId="2" xfId="0"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115" xfId="0" applyFont="1" applyBorder="1" applyAlignment="1" applyProtection="1">
      <alignment horizontal="center" vertical="center"/>
    </xf>
    <xf numFmtId="0" fontId="40" fillId="0" borderId="38" xfId="0" applyFont="1" applyBorder="1" applyAlignment="1" applyProtection="1">
      <alignment horizontal="center" vertical="center"/>
    </xf>
    <xf numFmtId="0" fontId="48" fillId="0" borderId="35" xfId="0" applyFont="1" applyBorder="1" applyAlignment="1" applyProtection="1">
      <alignment vertical="top" wrapText="1"/>
    </xf>
    <xf numFmtId="0" fontId="48" fillId="0" borderId="3" xfId="0" applyFont="1" applyBorder="1" applyAlignment="1" applyProtection="1">
      <alignment vertical="top" wrapText="1"/>
    </xf>
    <xf numFmtId="0" fontId="48" fillId="0" borderId="30" xfId="0" applyFont="1" applyBorder="1" applyAlignment="1" applyProtection="1">
      <alignment vertical="top" wrapText="1"/>
    </xf>
    <xf numFmtId="0" fontId="46" fillId="0" borderId="5" xfId="0" applyFont="1" applyBorder="1" applyAlignment="1" applyProtection="1">
      <alignment horizontal="center" vertical="top"/>
    </xf>
    <xf numFmtId="0" fontId="46" fillId="0" borderId="6" xfId="0" applyFont="1" applyBorder="1" applyAlignment="1" applyProtection="1">
      <alignment vertical="top"/>
    </xf>
    <xf numFmtId="0" fontId="46" fillId="0" borderId="6" xfId="0" applyFont="1" applyBorder="1" applyAlignment="1" applyProtection="1">
      <alignment horizontal="left" vertical="top"/>
    </xf>
    <xf numFmtId="0" fontId="46" fillId="0" borderId="29" xfId="0" applyFont="1" applyBorder="1" applyAlignment="1" applyProtection="1">
      <alignment horizontal="left" vertical="top"/>
    </xf>
    <xf numFmtId="0" fontId="46" fillId="0" borderId="0" xfId="0" applyFont="1" applyBorder="1" applyAlignment="1" applyProtection="1">
      <alignment horizontal="left" vertical="top"/>
    </xf>
    <xf numFmtId="0" fontId="40" fillId="0" borderId="116" xfId="0" applyFont="1" applyBorder="1" applyAlignment="1" applyProtection="1">
      <alignment horizontal="center" vertical="center"/>
    </xf>
    <xf numFmtId="0" fontId="46" fillId="0" borderId="40" xfId="0" applyFont="1" applyBorder="1" applyAlignment="1" applyProtection="1">
      <alignment horizontal="left" vertical="top"/>
    </xf>
    <xf numFmtId="0" fontId="46" fillId="0" borderId="22" xfId="0" applyFont="1" applyBorder="1" applyAlignment="1" applyProtection="1">
      <alignment horizontal="left" vertical="center"/>
    </xf>
    <xf numFmtId="0" fontId="46" fillId="0" borderId="22" xfId="0" applyFont="1" applyBorder="1" applyAlignment="1" applyProtection="1">
      <alignment horizontal="left" vertical="top"/>
    </xf>
    <xf numFmtId="0" fontId="46" fillId="0" borderId="33" xfId="0" applyFont="1" applyBorder="1" applyAlignment="1" applyProtection="1">
      <alignment horizontal="left" vertical="top"/>
    </xf>
    <xf numFmtId="0" fontId="46" fillId="0" borderId="34" xfId="0" applyFont="1" applyBorder="1" applyAlignment="1" applyProtection="1">
      <alignment horizontal="left" vertical="top"/>
    </xf>
    <xf numFmtId="0" fontId="46" fillId="0" borderId="28" xfId="0" applyFont="1" applyBorder="1" applyAlignment="1" applyProtection="1">
      <alignment horizontal="left" vertical="top"/>
    </xf>
    <xf numFmtId="4" fontId="40" fillId="0" borderId="0" xfId="0" applyNumberFormat="1" applyFont="1" applyBorder="1" applyAlignment="1" applyProtection="1">
      <alignment vertical="center"/>
    </xf>
    <xf numFmtId="4" fontId="40" fillId="0" borderId="28" xfId="0" applyNumberFormat="1" applyFont="1" applyBorder="1" applyAlignment="1" applyProtection="1">
      <alignment vertical="center"/>
    </xf>
    <xf numFmtId="4" fontId="40" fillId="0" borderId="112" xfId="0" applyNumberFormat="1" applyFont="1" applyBorder="1" applyAlignment="1" applyProtection="1">
      <alignment vertical="center"/>
    </xf>
    <xf numFmtId="0" fontId="48" fillId="0" borderId="34" xfId="0" applyFont="1" applyBorder="1" applyAlignment="1" applyProtection="1">
      <alignment vertical="top" wrapText="1"/>
    </xf>
    <xf numFmtId="0" fontId="48" fillId="0" borderId="0" xfId="0" applyFont="1" applyBorder="1" applyAlignment="1" applyProtection="1">
      <alignment vertical="top" wrapText="1"/>
    </xf>
    <xf numFmtId="0" fontId="48" fillId="0" borderId="28" xfId="0" applyFont="1" applyBorder="1" applyAlignment="1" applyProtection="1">
      <alignment vertical="top" wrapText="1"/>
    </xf>
    <xf numFmtId="0" fontId="48" fillId="0" borderId="37" xfId="0" applyFont="1" applyBorder="1" applyAlignment="1" applyProtection="1">
      <alignment vertical="top" wrapText="1"/>
    </xf>
    <xf numFmtId="0" fontId="48" fillId="0" borderId="38" xfId="0" applyFont="1" applyBorder="1" applyAlignment="1" applyProtection="1">
      <alignment vertical="top" wrapText="1"/>
    </xf>
    <xf numFmtId="0" fontId="48" fillId="0" borderId="39" xfId="0" applyFont="1" applyBorder="1" applyAlignment="1" applyProtection="1">
      <alignment vertical="top" wrapText="1"/>
    </xf>
    <xf numFmtId="0" fontId="55" fillId="0" borderId="0" xfId="0" applyFont="1" applyBorder="1" applyProtection="1"/>
    <xf numFmtId="0" fontId="54" fillId="0" borderId="0" xfId="0" applyFont="1" applyBorder="1" applyAlignment="1" applyProtection="1">
      <alignment horizontal="center" vertical="center"/>
    </xf>
    <xf numFmtId="4" fontId="40" fillId="0" borderId="0" xfId="0" applyNumberFormat="1" applyFont="1" applyBorder="1" applyAlignment="1" applyProtection="1">
      <alignment horizontal="center" vertical="center"/>
    </xf>
    <xf numFmtId="0" fontId="54" fillId="0" borderId="0" xfId="0" applyFont="1" applyBorder="1" applyAlignment="1" applyProtection="1">
      <alignment vertical="center"/>
    </xf>
    <xf numFmtId="0" fontId="54" fillId="0" borderId="28" xfId="0" applyFont="1" applyBorder="1" applyAlignment="1" applyProtection="1">
      <alignment vertical="center"/>
    </xf>
    <xf numFmtId="0" fontId="46" fillId="0" borderId="34" xfId="0" applyFont="1" applyBorder="1" applyAlignment="1" applyProtection="1">
      <alignment vertical="top" wrapText="1"/>
    </xf>
    <xf numFmtId="0" fontId="46" fillId="0" borderId="0" xfId="0" applyFont="1" applyBorder="1" applyAlignment="1" applyProtection="1">
      <alignment vertical="top"/>
    </xf>
    <xf numFmtId="0" fontId="46" fillId="0" borderId="28" xfId="0" applyFont="1" applyBorder="1" applyAlignment="1" applyProtection="1">
      <alignment vertical="top"/>
    </xf>
    <xf numFmtId="0" fontId="46" fillId="0" borderId="34" xfId="0" applyFont="1" applyBorder="1" applyAlignment="1" applyProtection="1">
      <alignment vertical="top"/>
    </xf>
    <xf numFmtId="0" fontId="40" fillId="0" borderId="0" xfId="0" applyFont="1" applyBorder="1" applyAlignment="1" applyProtection="1">
      <alignment vertical="top"/>
    </xf>
    <xf numFmtId="0" fontId="46" fillId="0" borderId="40" xfId="0" applyFont="1" applyBorder="1" applyAlignment="1" applyProtection="1">
      <alignment vertical="top"/>
    </xf>
    <xf numFmtId="0" fontId="46" fillId="0" borderId="22" xfId="0" applyFont="1" applyBorder="1" applyAlignment="1" applyProtection="1">
      <alignment vertical="top"/>
    </xf>
    <xf numFmtId="0" fontId="46" fillId="0" borderId="33" xfId="0" applyFont="1" applyBorder="1" applyAlignment="1" applyProtection="1">
      <alignment vertical="top"/>
    </xf>
    <xf numFmtId="0" fontId="46" fillId="0" borderId="28" xfId="0" applyFont="1" applyBorder="1" applyAlignment="1" applyProtection="1">
      <alignment vertical="center" wrapText="1"/>
    </xf>
    <xf numFmtId="0" fontId="46"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28" xfId="0" applyFont="1" applyBorder="1" applyAlignment="1" applyProtection="1">
      <alignment horizontal="left" vertical="center"/>
    </xf>
    <xf numFmtId="0" fontId="46" fillId="0" borderId="37" xfId="0" applyFont="1" applyBorder="1" applyAlignment="1" applyProtection="1">
      <alignment vertical="top"/>
    </xf>
    <xf numFmtId="0" fontId="56" fillId="0" borderId="38" xfId="0" applyFont="1" applyBorder="1" applyAlignment="1" applyProtection="1">
      <alignment vertical="center" wrapText="1"/>
    </xf>
    <xf numFmtId="0" fontId="56" fillId="0" borderId="39" xfId="0" applyFont="1" applyBorder="1" applyAlignment="1" applyProtection="1">
      <alignment horizontal="left" vertical="center"/>
    </xf>
    <xf numFmtId="0" fontId="48" fillId="0" borderId="0" xfId="0" applyFont="1" applyBorder="1" applyAlignment="1" applyProtection="1">
      <alignment vertical="top"/>
    </xf>
    <xf numFmtId="0" fontId="48" fillId="0" borderId="0" xfId="0" applyFont="1" applyBorder="1" applyAlignment="1" applyProtection="1">
      <alignment horizontal="left" vertical="top"/>
    </xf>
    <xf numFmtId="0" fontId="46" fillId="0" borderId="38" xfId="0" applyFont="1" applyBorder="1" applyAlignment="1" applyProtection="1">
      <alignment vertical="top"/>
    </xf>
    <xf numFmtId="0" fontId="48" fillId="0" borderId="38" xfId="0" applyFont="1" applyBorder="1" applyAlignment="1" applyProtection="1">
      <alignment vertical="top"/>
    </xf>
    <xf numFmtId="0" fontId="40" fillId="2" borderId="40" xfId="0" applyFont="1" applyFill="1" applyBorder="1" applyAlignment="1" applyProtection="1">
      <alignment vertical="top"/>
    </xf>
    <xf numFmtId="0" fontId="40" fillId="2" borderId="22" xfId="0" applyFont="1" applyFill="1" applyBorder="1" applyAlignment="1" applyProtection="1">
      <alignment vertical="top"/>
    </xf>
    <xf numFmtId="38" fontId="52" fillId="2" borderId="22" xfId="1" applyFont="1" applyFill="1" applyBorder="1" applyProtection="1">
      <alignment vertical="center"/>
    </xf>
    <xf numFmtId="0" fontId="40" fillId="2" borderId="22" xfId="0" applyFont="1" applyFill="1" applyBorder="1" applyAlignment="1" applyProtection="1"/>
    <xf numFmtId="0" fontId="46" fillId="2" borderId="22" xfId="0" applyFont="1" applyFill="1" applyBorder="1" applyAlignment="1" applyProtection="1"/>
    <xf numFmtId="0" fontId="46" fillId="2" borderId="22" xfId="0" applyFont="1" applyFill="1" applyBorder="1" applyAlignment="1" applyProtection="1">
      <alignment vertical="top"/>
    </xf>
    <xf numFmtId="0" fontId="46" fillId="2" borderId="22" xfId="0" applyFont="1" applyFill="1" applyBorder="1" applyAlignment="1" applyProtection="1">
      <alignment horizontal="right"/>
    </xf>
    <xf numFmtId="0" fontId="40" fillId="2" borderId="33" xfId="0" applyFont="1" applyFill="1" applyBorder="1" applyAlignment="1" applyProtection="1">
      <alignment vertical="top"/>
    </xf>
    <xf numFmtId="0" fontId="40" fillId="2" borderId="34" xfId="0" applyFont="1" applyFill="1" applyBorder="1" applyAlignment="1" applyProtection="1">
      <alignment vertical="top"/>
    </xf>
    <xf numFmtId="0" fontId="40" fillId="2" borderId="0" xfId="0" applyFont="1" applyFill="1" applyBorder="1" applyAlignment="1" applyProtection="1">
      <alignment vertical="top"/>
    </xf>
    <xf numFmtId="0" fontId="54" fillId="2" borderId="0" xfId="0" applyFont="1" applyFill="1" applyBorder="1" applyAlignment="1" applyProtection="1">
      <alignment vertical="top"/>
    </xf>
    <xf numFmtId="0" fontId="40" fillId="2" borderId="28" xfId="0" applyFont="1" applyFill="1" applyBorder="1" applyAlignment="1" applyProtection="1">
      <alignment vertical="top"/>
    </xf>
    <xf numFmtId="0" fontId="40" fillId="2" borderId="37" xfId="0" applyFont="1" applyFill="1" applyBorder="1" applyAlignment="1" applyProtection="1">
      <alignment vertical="top"/>
    </xf>
    <xf numFmtId="0" fontId="40" fillId="2" borderId="38" xfId="0" applyFont="1" applyFill="1" applyBorder="1" applyAlignment="1" applyProtection="1">
      <alignment vertical="top"/>
    </xf>
    <xf numFmtId="0" fontId="40" fillId="2" borderId="39" xfId="0" applyFont="1" applyFill="1" applyBorder="1" applyAlignment="1" applyProtection="1">
      <alignment vertical="top"/>
    </xf>
    <xf numFmtId="0" fontId="46" fillId="0" borderId="0" xfId="0" applyFont="1" applyBorder="1" applyAlignment="1" applyProtection="1">
      <alignment vertical="top" wrapText="1"/>
    </xf>
    <xf numFmtId="0" fontId="46" fillId="0" borderId="37" xfId="0" applyFont="1" applyBorder="1" applyAlignment="1" applyProtection="1">
      <alignment horizontal="left" vertical="top"/>
    </xf>
    <xf numFmtId="0" fontId="46" fillId="0" borderId="38" xfId="0" applyFont="1" applyBorder="1" applyAlignment="1" applyProtection="1">
      <alignment vertical="top" wrapText="1"/>
    </xf>
    <xf numFmtId="0" fontId="53" fillId="0" borderId="38" xfId="0" applyFont="1" applyBorder="1" applyAlignment="1" applyProtection="1">
      <alignment horizontal="centerContinuous" vertical="center"/>
    </xf>
    <xf numFmtId="4" fontId="9" fillId="0" borderId="0" xfId="0" applyNumberFormat="1" applyFont="1" applyBorder="1" applyAlignment="1" applyProtection="1">
      <alignment vertical="center"/>
    </xf>
    <xf numFmtId="0" fontId="40" fillId="0" borderId="0" xfId="0" applyFont="1" applyBorder="1" applyAlignment="1" applyProtection="1">
      <alignment horizontal="center" vertical="center"/>
    </xf>
    <xf numFmtId="0" fontId="59" fillId="0" borderId="0" xfId="0" applyFont="1" applyAlignment="1" applyProtection="1">
      <alignment vertical="center"/>
    </xf>
    <xf numFmtId="0" fontId="40" fillId="0" borderId="34" xfId="0" applyFont="1" applyBorder="1" applyAlignment="1">
      <alignment vertical="center"/>
    </xf>
    <xf numFmtId="0" fontId="40" fillId="0" borderId="28" xfId="0" applyFont="1" applyBorder="1" applyAlignment="1">
      <alignment vertical="center"/>
    </xf>
    <xf numFmtId="0" fontId="14" fillId="0" borderId="0" xfId="2" applyFont="1" applyFill="1" applyAlignment="1" applyProtection="1">
      <alignment horizontal="left" vertical="center"/>
    </xf>
    <xf numFmtId="0" fontId="16" fillId="0" borderId="0" xfId="2" applyFont="1" applyFill="1" applyAlignment="1" applyProtection="1">
      <alignment horizontal="left" vertical="top" wrapText="1"/>
    </xf>
    <xf numFmtId="0" fontId="6" fillId="0" borderId="0" xfId="2" applyFont="1" applyAlignment="1" applyProtection="1">
      <alignment horizontal="left" vertical="top" wrapText="1"/>
    </xf>
    <xf numFmtId="0" fontId="17" fillId="0" borderId="38" xfId="2" applyFont="1" applyFill="1" applyBorder="1" applyAlignment="1" applyProtection="1">
      <alignment horizontal="center" vertical="center" wrapText="1"/>
    </xf>
    <xf numFmtId="0" fontId="17" fillId="0" borderId="0" xfId="2" applyFont="1" applyFill="1" applyBorder="1" applyAlignment="1" applyProtection="1">
      <alignment vertical="center" wrapText="1"/>
    </xf>
    <xf numFmtId="0" fontId="6" fillId="0" borderId="0" xfId="2" applyFont="1" applyFill="1" applyAlignment="1" applyProtection="1">
      <alignment horizontal="left" vertical="top" wrapText="1"/>
    </xf>
    <xf numFmtId="12" fontId="6" fillId="0" borderId="0" xfId="2" quotePrefix="1" applyNumberFormat="1" applyFont="1" applyAlignment="1" applyProtection="1">
      <alignment horizontal="left" vertical="top" wrapText="1"/>
    </xf>
    <xf numFmtId="0" fontId="17" fillId="0" borderId="0" xfId="2" applyFont="1" applyFill="1" applyBorder="1" applyAlignment="1" applyProtection="1">
      <alignment horizontal="left" vertical="center" wrapText="1"/>
    </xf>
    <xf numFmtId="0" fontId="17" fillId="0" borderId="0" xfId="2" applyFont="1" applyFill="1" applyBorder="1" applyAlignment="1" applyProtection="1">
      <alignment horizontal="center" vertical="center" wrapText="1"/>
    </xf>
    <xf numFmtId="12" fontId="17" fillId="0" borderId="0" xfId="2" quotePrefix="1" applyNumberFormat="1" applyFont="1" applyFill="1" applyBorder="1" applyAlignment="1" applyProtection="1">
      <alignment horizontal="left" vertical="center" wrapText="1"/>
    </xf>
    <xf numFmtId="0" fontId="7" fillId="0" borderId="0" xfId="2" applyFont="1" applyFill="1" applyBorder="1" applyAlignment="1" applyProtection="1">
      <alignment vertical="top" wrapText="1"/>
    </xf>
    <xf numFmtId="0" fontId="6" fillId="0" borderId="0" xfId="2" applyFont="1" applyFill="1" applyBorder="1" applyAlignment="1" applyProtection="1">
      <alignment horizontal="left" vertical="top" wrapText="1"/>
    </xf>
    <xf numFmtId="0" fontId="6" fillId="0" borderId="0" xfId="2" quotePrefix="1" applyFont="1" applyAlignment="1" applyProtection="1">
      <alignment horizontal="left" vertical="top" wrapText="1"/>
    </xf>
    <xf numFmtId="3" fontId="20" fillId="0" borderId="48" xfId="2" applyNumberFormat="1" applyFont="1" applyFill="1" applyBorder="1" applyAlignment="1" applyProtection="1">
      <alignment horizontal="right" vertical="center" wrapText="1"/>
    </xf>
    <xf numFmtId="3" fontId="20" fillId="0" borderId="49" xfId="2" applyNumberFormat="1" applyFont="1" applyFill="1" applyBorder="1" applyAlignment="1" applyProtection="1">
      <alignment horizontal="right" vertical="center" wrapText="1"/>
    </xf>
    <xf numFmtId="0" fontId="20" fillId="0" borderId="48" xfId="2" applyFont="1" applyFill="1" applyBorder="1" applyAlignment="1" applyProtection="1">
      <alignment horizontal="right" vertical="center" wrapText="1"/>
    </xf>
    <xf numFmtId="3" fontId="20" fillId="0" borderId="53" xfId="2" applyNumberFormat="1" applyFont="1" applyBorder="1" applyAlignment="1" applyProtection="1">
      <alignment horizontal="right" vertical="center" wrapText="1"/>
    </xf>
    <xf numFmtId="3" fontId="20" fillId="0" borderId="60" xfId="2" applyNumberFormat="1" applyFont="1" applyFill="1" applyBorder="1" applyAlignment="1" applyProtection="1">
      <alignment horizontal="right" vertical="center" wrapText="1"/>
    </xf>
    <xf numFmtId="3" fontId="20" fillId="0" borderId="59" xfId="2" applyNumberFormat="1" applyFont="1" applyBorder="1" applyAlignment="1" applyProtection="1">
      <alignment horizontal="right" vertical="center" wrapText="1"/>
    </xf>
    <xf numFmtId="3" fontId="20" fillId="0" borderId="59" xfId="2" applyNumberFormat="1" applyFont="1" applyFill="1" applyBorder="1" applyAlignment="1" applyProtection="1">
      <alignment horizontal="right" vertical="center" wrapText="1"/>
    </xf>
    <xf numFmtId="3" fontId="20" fillId="0" borderId="64" xfId="2" applyNumberFormat="1" applyFont="1" applyBorder="1" applyAlignment="1" applyProtection="1">
      <alignment horizontal="right" vertical="center" wrapText="1"/>
    </xf>
    <xf numFmtId="0" fontId="16" fillId="0" borderId="68" xfId="2" applyFont="1" applyBorder="1" applyAlignment="1" applyProtection="1">
      <alignment horizontal="center" vertical="center" wrapText="1"/>
    </xf>
    <xf numFmtId="0" fontId="6" fillId="0" borderId="71" xfId="2" applyFont="1" applyFill="1" applyBorder="1" applyAlignment="1" applyProtection="1">
      <alignment horizontal="center" vertical="center" shrinkToFit="1"/>
    </xf>
    <xf numFmtId="0" fontId="6" fillId="0" borderId="73" xfId="2" applyFont="1" applyFill="1" applyBorder="1" applyAlignment="1" applyProtection="1">
      <alignment horizontal="center" vertical="center" shrinkToFit="1"/>
    </xf>
    <xf numFmtId="0" fontId="6" fillId="0" borderId="80" xfId="2" applyFont="1" applyFill="1" applyBorder="1" applyAlignment="1" applyProtection="1">
      <alignment horizontal="center" vertical="center" shrinkToFit="1"/>
    </xf>
    <xf numFmtId="0" fontId="16" fillId="0" borderId="73" xfId="2" applyFont="1" applyFill="1" applyBorder="1" applyAlignment="1" applyProtection="1">
      <alignment horizontal="center" vertical="center" shrinkToFit="1"/>
    </xf>
    <xf numFmtId="0" fontId="38" fillId="0" borderId="0" xfId="2" applyFont="1" applyAlignment="1" applyProtection="1">
      <alignment horizontal="center" vertical="top" wrapText="1"/>
    </xf>
    <xf numFmtId="0" fontId="38" fillId="0" borderId="0" xfId="2" applyFont="1" applyAlignment="1" applyProtection="1">
      <alignment horizontal="left" vertical="top"/>
    </xf>
    <xf numFmtId="0" fontId="21" fillId="0" borderId="0" xfId="3" applyFont="1" applyProtection="1">
      <alignment vertical="center"/>
    </xf>
    <xf numFmtId="0" fontId="22" fillId="0" borderId="0" xfId="3" applyFont="1" applyProtection="1">
      <alignment vertical="center"/>
    </xf>
    <xf numFmtId="3" fontId="20" fillId="0" borderId="48" xfId="2" applyNumberFormat="1" applyFont="1" applyFill="1" applyBorder="1" applyAlignment="1" applyProtection="1">
      <alignment horizontal="right" vertical="center" wrapText="1"/>
      <protection locked="0"/>
    </xf>
    <xf numFmtId="0" fontId="20" fillId="0" borderId="48" xfId="2" applyFont="1" applyFill="1" applyBorder="1" applyAlignment="1" applyProtection="1">
      <alignment horizontal="right" vertical="center" wrapText="1"/>
      <protection locked="0"/>
    </xf>
    <xf numFmtId="0" fontId="41" fillId="0" borderId="0" xfId="0" applyFont="1" applyAlignment="1" applyProtection="1">
      <alignment vertical="center"/>
      <protection locked="0"/>
    </xf>
    <xf numFmtId="0" fontId="46" fillId="0" borderId="0" xfId="0" applyFont="1" applyBorder="1" applyAlignment="1" applyProtection="1">
      <alignment horizontal="left" vertical="top"/>
    </xf>
    <xf numFmtId="0" fontId="46" fillId="0" borderId="28" xfId="0" applyFont="1" applyBorder="1" applyAlignment="1" applyProtection="1">
      <alignment horizontal="left" vertical="top"/>
    </xf>
    <xf numFmtId="0" fontId="46" fillId="0" borderId="6" xfId="0" applyFont="1" applyBorder="1" applyAlignment="1" applyProtection="1">
      <alignment horizontal="center" vertical="top"/>
    </xf>
    <xf numFmtId="0" fontId="40" fillId="0" borderId="0" xfId="0" applyFont="1" applyBorder="1" applyAlignment="1">
      <alignment vertical="center"/>
    </xf>
    <xf numFmtId="0" fontId="40" fillId="0" borderId="40"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33" xfId="0" applyFont="1" applyBorder="1" applyAlignment="1" applyProtection="1">
      <alignment horizontal="center" vertical="center"/>
    </xf>
    <xf numFmtId="0" fontId="56" fillId="0" borderId="0" xfId="0" applyFont="1" applyBorder="1" applyAlignment="1" applyProtection="1">
      <alignment vertical="center"/>
    </xf>
    <xf numFmtId="0" fontId="46" fillId="0" borderId="38" xfId="0" applyFont="1" applyBorder="1" applyAlignment="1" applyProtection="1">
      <alignment vertical="center"/>
    </xf>
    <xf numFmtId="0" fontId="40" fillId="0" borderId="1" xfId="0" applyFont="1" applyBorder="1" applyAlignment="1" applyProtection="1">
      <alignment horizontal="center" vertical="center" wrapText="1"/>
    </xf>
    <xf numFmtId="0" fontId="40" fillId="0" borderId="1" xfId="0" applyFont="1" applyBorder="1" applyAlignment="1" applyProtection="1">
      <alignment horizontal="center" vertical="center"/>
    </xf>
    <xf numFmtId="49" fontId="40" fillId="0" borderId="5" xfId="0" applyNumberFormat="1" applyFont="1" applyBorder="1" applyAlignment="1" applyProtection="1">
      <alignment horizontal="left" vertical="center" shrinkToFit="1"/>
      <protection locked="0"/>
    </xf>
    <xf numFmtId="49" fontId="40" fillId="0" borderId="6" xfId="0" applyNumberFormat="1" applyFont="1" applyBorder="1" applyAlignment="1" applyProtection="1">
      <alignment horizontal="left" vertical="center" shrinkToFit="1"/>
      <protection locked="0"/>
    </xf>
    <xf numFmtId="49" fontId="40" fillId="0" borderId="29" xfId="0" applyNumberFormat="1" applyFont="1" applyBorder="1" applyAlignment="1" applyProtection="1">
      <alignment horizontal="left" vertical="center" shrinkToFit="1"/>
      <protection locked="0"/>
    </xf>
    <xf numFmtId="0" fontId="54" fillId="0" borderId="1" xfId="0" applyFont="1" applyBorder="1" applyAlignment="1" applyProtection="1">
      <alignment horizontal="center" vertical="center" shrinkToFit="1"/>
    </xf>
    <xf numFmtId="49" fontId="40" fillId="0" borderId="1" xfId="0" applyNumberFormat="1" applyFont="1" applyBorder="1" applyAlignment="1" applyProtection="1">
      <alignment horizontal="center" vertical="center" shrinkToFit="1"/>
    </xf>
    <xf numFmtId="49" fontId="40" fillId="0" borderId="5" xfId="0" applyNumberFormat="1" applyFont="1" applyBorder="1" applyAlignment="1" applyProtection="1">
      <alignment horizontal="center" vertical="center" shrinkToFit="1"/>
      <protection locked="0"/>
    </xf>
    <xf numFmtId="49" fontId="40" fillId="0" borderId="6" xfId="0" applyNumberFormat="1" applyFont="1" applyBorder="1" applyAlignment="1" applyProtection="1">
      <alignment horizontal="center" vertical="center" shrinkToFit="1"/>
      <protection locked="0"/>
    </xf>
    <xf numFmtId="49" fontId="40" fillId="0" borderId="29" xfId="0" applyNumberFormat="1"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xf>
    <xf numFmtId="49" fontId="40" fillId="0" borderId="5" xfId="7" applyNumberFormat="1" applyFont="1" applyBorder="1" applyAlignment="1" applyProtection="1">
      <alignment horizontal="left" vertical="center" shrinkToFit="1"/>
      <protection locked="0"/>
    </xf>
    <xf numFmtId="0" fontId="40" fillId="0" borderId="18" xfId="0" applyFont="1" applyBorder="1" applyAlignment="1" applyProtection="1">
      <alignment horizontal="center" vertical="center" shrinkToFit="1"/>
    </xf>
    <xf numFmtId="49" fontId="40" fillId="0" borderId="124" xfId="7" applyNumberFormat="1" applyFont="1" applyBorder="1" applyAlignment="1" applyProtection="1">
      <alignment horizontal="left" vertical="center" shrinkToFit="1"/>
      <protection locked="0"/>
    </xf>
    <xf numFmtId="49" fontId="40" fillId="0" borderId="113" xfId="0" applyNumberFormat="1" applyFont="1" applyBorder="1" applyAlignment="1" applyProtection="1">
      <alignment horizontal="left" vertical="center" shrinkToFit="1"/>
      <protection locked="0"/>
    </xf>
    <xf numFmtId="49" fontId="40" fillId="0" borderId="116" xfId="0" applyNumberFormat="1" applyFont="1" applyBorder="1" applyAlignment="1" applyProtection="1">
      <alignment horizontal="left" vertical="center" shrinkToFit="1"/>
      <protection locked="0"/>
    </xf>
    <xf numFmtId="49" fontId="40" fillId="0" borderId="1" xfId="0" applyNumberFormat="1" applyFont="1" applyBorder="1" applyAlignment="1" applyProtection="1">
      <alignment horizontal="center" vertical="center" wrapText="1"/>
      <protection locked="0"/>
    </xf>
    <xf numFmtId="49" fontId="40" fillId="0" borderId="5" xfId="0" applyNumberFormat="1" applyFont="1" applyBorder="1" applyAlignment="1" applyProtection="1">
      <alignment horizontal="left" vertical="center" shrinkToFit="1"/>
    </xf>
    <xf numFmtId="49" fontId="40" fillId="0" borderId="6" xfId="0" applyNumberFormat="1" applyFont="1" applyBorder="1" applyAlignment="1" applyProtection="1">
      <alignment horizontal="left" vertical="center" shrinkToFit="1"/>
    </xf>
    <xf numFmtId="49" fontId="40" fillId="0" borderId="29" xfId="0" applyNumberFormat="1" applyFont="1" applyBorder="1" applyAlignment="1" applyProtection="1">
      <alignment horizontal="left" vertical="center" shrinkToFit="1"/>
    </xf>
    <xf numFmtId="0" fontId="46" fillId="0" borderId="40" xfId="0" applyFont="1" applyBorder="1" applyAlignment="1" applyProtection="1">
      <alignment horizontal="left" vertical="top" wrapText="1"/>
    </xf>
    <xf numFmtId="0" fontId="46" fillId="0" borderId="22" xfId="0" applyFont="1" applyBorder="1" applyAlignment="1" applyProtection="1">
      <alignment horizontal="left" vertical="top" wrapText="1"/>
    </xf>
    <xf numFmtId="0" fontId="46" fillId="0" borderId="33" xfId="0" applyFont="1" applyBorder="1" applyAlignment="1" applyProtection="1">
      <alignment horizontal="left" vertical="top" wrapText="1"/>
    </xf>
    <xf numFmtId="0" fontId="46" fillId="0" borderId="34" xfId="0" applyFont="1" applyBorder="1" applyAlignment="1" applyProtection="1">
      <alignment horizontal="center" vertical="top"/>
    </xf>
    <xf numFmtId="0" fontId="46" fillId="0" borderId="0" xfId="0" applyFont="1" applyBorder="1" applyAlignment="1" applyProtection="1">
      <alignment horizontal="center" vertical="top"/>
    </xf>
    <xf numFmtId="0" fontId="46" fillId="0" borderId="28" xfId="0" applyFont="1" applyBorder="1" applyAlignment="1" applyProtection="1">
      <alignment horizontal="center" vertical="top"/>
    </xf>
    <xf numFmtId="0" fontId="46" fillId="0" borderId="37" xfId="0" applyFont="1" applyBorder="1" applyAlignment="1" applyProtection="1">
      <alignment horizontal="center" vertical="top"/>
    </xf>
    <xf numFmtId="0" fontId="46" fillId="0" borderId="38" xfId="0" applyFont="1" applyBorder="1" applyAlignment="1" applyProtection="1">
      <alignment horizontal="center" vertical="top"/>
    </xf>
    <xf numFmtId="0" fontId="46" fillId="0" borderId="39" xfId="0" applyFont="1" applyBorder="1" applyAlignment="1" applyProtection="1">
      <alignment horizontal="center" vertical="top"/>
    </xf>
    <xf numFmtId="0" fontId="46" fillId="0" borderId="34"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28"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48" fillId="0" borderId="0" xfId="0" applyFont="1" applyBorder="1" applyAlignment="1" applyProtection="1">
      <alignment horizontal="left" vertical="top" wrapText="1"/>
      <protection locked="0"/>
    </xf>
    <xf numFmtId="0" fontId="48" fillId="0" borderId="28" xfId="0" applyFont="1" applyBorder="1" applyAlignment="1" applyProtection="1">
      <alignment horizontal="left" vertical="top" wrapText="1"/>
      <protection locked="0"/>
    </xf>
    <xf numFmtId="0" fontId="48" fillId="0" borderId="37" xfId="0" applyFont="1" applyBorder="1" applyAlignment="1" applyProtection="1">
      <alignment horizontal="left" vertical="top" wrapText="1"/>
      <protection locked="0"/>
    </xf>
    <xf numFmtId="0" fontId="48" fillId="0" borderId="38" xfId="0" applyFont="1" applyBorder="1" applyAlignment="1" applyProtection="1">
      <alignment horizontal="left" vertical="top" wrapText="1"/>
      <protection locked="0"/>
    </xf>
    <xf numFmtId="0" fontId="48" fillId="0" borderId="39" xfId="0" applyFont="1" applyBorder="1" applyAlignment="1" applyProtection="1">
      <alignment horizontal="left" vertical="top" wrapText="1"/>
      <protection locked="0"/>
    </xf>
    <xf numFmtId="0" fontId="46" fillId="0" borderId="37" xfId="0" applyFont="1" applyBorder="1" applyAlignment="1" applyProtection="1">
      <alignment horizontal="left" vertical="top" wrapText="1"/>
      <protection locked="0"/>
    </xf>
    <xf numFmtId="0" fontId="46" fillId="0" borderId="38" xfId="0" applyFont="1" applyBorder="1" applyAlignment="1" applyProtection="1">
      <alignment horizontal="left" vertical="top" wrapText="1"/>
      <protection locked="0"/>
    </xf>
    <xf numFmtId="0" fontId="46" fillId="0" borderId="39"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xf>
    <xf numFmtId="0" fontId="46" fillId="0" borderId="28" xfId="0" applyFont="1" applyBorder="1" applyAlignment="1" applyProtection="1">
      <alignment horizontal="left" vertical="top" wrapText="1"/>
    </xf>
    <xf numFmtId="0" fontId="46" fillId="0" borderId="38" xfId="0" applyFont="1" applyBorder="1" applyAlignment="1" applyProtection="1">
      <alignment horizontal="left" vertical="top" wrapText="1"/>
    </xf>
    <xf numFmtId="0" fontId="46" fillId="0" borderId="39" xfId="0" applyFont="1" applyBorder="1" applyAlignment="1" applyProtection="1">
      <alignment horizontal="left" vertical="top" wrapText="1"/>
    </xf>
    <xf numFmtId="0" fontId="46" fillId="0" borderId="65" xfId="0" applyFont="1" applyBorder="1" applyAlignment="1" applyProtection="1">
      <alignment horizontal="left" vertical="top"/>
    </xf>
    <xf numFmtId="0" fontId="46" fillId="0" borderId="66" xfId="0" applyFont="1" applyBorder="1" applyAlignment="1" applyProtection="1">
      <alignment horizontal="left" vertical="top"/>
    </xf>
    <xf numFmtId="0" fontId="46" fillId="0" borderId="67" xfId="0" applyFont="1" applyBorder="1" applyAlignment="1" applyProtection="1">
      <alignment horizontal="left" vertical="top"/>
    </xf>
    <xf numFmtId="0" fontId="46" fillId="0" borderId="34" xfId="0" applyFont="1" applyBorder="1" applyAlignment="1" applyProtection="1">
      <alignment horizontal="left" vertical="top"/>
      <protection locked="0"/>
    </xf>
    <xf numFmtId="0" fontId="46" fillId="0" borderId="0" xfId="0" applyFont="1" applyBorder="1" applyAlignment="1" applyProtection="1">
      <alignment horizontal="left" vertical="top"/>
      <protection locked="0"/>
    </xf>
    <xf numFmtId="0" fontId="46" fillId="0" borderId="28" xfId="0" applyFont="1" applyBorder="1" applyAlignment="1" applyProtection="1">
      <alignment horizontal="left" vertical="top"/>
      <protection locked="0"/>
    </xf>
    <xf numFmtId="0" fontId="46" fillId="0" borderId="37" xfId="0" applyFont="1" applyBorder="1" applyAlignment="1" applyProtection="1">
      <alignment horizontal="left" vertical="top"/>
      <protection locked="0"/>
    </xf>
    <xf numFmtId="0" fontId="46" fillId="0" borderId="38" xfId="0" applyFont="1" applyBorder="1" applyAlignment="1" applyProtection="1">
      <alignment horizontal="left" vertical="top"/>
      <protection locked="0"/>
    </xf>
    <xf numFmtId="0" fontId="46" fillId="0" borderId="39" xfId="0" applyFont="1" applyBorder="1" applyAlignment="1" applyProtection="1">
      <alignment horizontal="left" vertical="top"/>
      <protection locked="0"/>
    </xf>
    <xf numFmtId="0" fontId="40" fillId="0" borderId="22" xfId="0" applyFont="1" applyBorder="1" applyAlignment="1" applyProtection="1">
      <alignment horizontal="left" vertical="center"/>
    </xf>
    <xf numFmtId="177" fontId="40" fillId="2" borderId="1" xfId="0" applyNumberFormat="1" applyFont="1" applyFill="1" applyBorder="1" applyAlignment="1" applyProtection="1">
      <alignment horizontal="center" vertical="top" shrinkToFit="1"/>
    </xf>
    <xf numFmtId="177" fontId="40" fillId="2" borderId="25" xfId="0" applyNumberFormat="1" applyFont="1" applyFill="1" applyBorder="1" applyAlignment="1" applyProtection="1">
      <alignment horizontal="center" vertical="top" shrinkToFit="1"/>
    </xf>
    <xf numFmtId="38" fontId="40" fillId="2" borderId="1" xfId="1" applyFont="1" applyFill="1" applyBorder="1" applyAlignment="1" applyProtection="1">
      <alignment horizontal="center" vertical="center"/>
    </xf>
    <xf numFmtId="57" fontId="40" fillId="2" borderId="6" xfId="1" applyNumberFormat="1" applyFont="1" applyFill="1" applyBorder="1" applyAlignment="1" applyProtection="1">
      <alignment horizontal="center" vertical="center"/>
      <protection locked="0"/>
    </xf>
    <xf numFmtId="57" fontId="40" fillId="2" borderId="7" xfId="1" applyNumberFormat="1" applyFont="1" applyFill="1" applyBorder="1" applyAlignment="1" applyProtection="1">
      <alignment horizontal="center" vertical="center"/>
      <protection locked="0"/>
    </xf>
    <xf numFmtId="38" fontId="40" fillId="2" borderId="1" xfId="1" applyFont="1" applyFill="1" applyBorder="1" applyAlignment="1" applyProtection="1">
      <alignment horizontal="right" vertical="center" shrinkToFit="1"/>
      <protection locked="0"/>
    </xf>
    <xf numFmtId="0" fontId="52" fillId="2" borderId="1" xfId="0" applyFont="1" applyFill="1" applyBorder="1" applyAlignment="1" applyProtection="1">
      <alignment horizontal="center" vertical="center" wrapText="1"/>
    </xf>
    <xf numFmtId="0" fontId="40" fillId="0" borderId="8" xfId="0" applyFont="1" applyBorder="1" applyAlignment="1" applyProtection="1">
      <alignment horizontal="center" vertical="center"/>
    </xf>
    <xf numFmtId="0" fontId="40" fillId="0" borderId="9"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1" xfId="0" applyFont="1" applyBorder="1" applyAlignment="1" applyProtection="1">
      <alignment horizontal="center" vertical="center" shrinkToFit="1"/>
    </xf>
    <xf numFmtId="0" fontId="40" fillId="0" borderId="18" xfId="0" applyFont="1" applyBorder="1" applyAlignment="1" applyProtection="1">
      <alignment horizontal="center" vertical="center" wrapText="1"/>
    </xf>
    <xf numFmtId="0" fontId="54" fillId="0" borderId="5" xfId="0" applyFont="1" applyBorder="1" applyAlignment="1" applyProtection="1">
      <alignment horizontal="center" vertical="center" shrinkToFit="1"/>
    </xf>
    <xf numFmtId="0" fontId="54" fillId="0" borderId="6" xfId="0" applyFont="1" applyBorder="1" applyAlignment="1" applyProtection="1">
      <alignment horizontal="center" vertical="center" shrinkToFit="1"/>
    </xf>
    <xf numFmtId="0" fontId="54" fillId="0" borderId="7" xfId="0" applyFont="1" applyBorder="1" applyAlignment="1" applyProtection="1">
      <alignment horizontal="center" vertical="center" shrinkToFit="1"/>
    </xf>
    <xf numFmtId="176" fontId="40" fillId="0" borderId="5" xfId="0" applyNumberFormat="1" applyFont="1" applyBorder="1" applyAlignment="1" applyProtection="1">
      <alignment horizontal="right" vertical="center" shrinkToFit="1"/>
    </xf>
    <xf numFmtId="176" fontId="40" fillId="0" borderId="6" xfId="0" applyNumberFormat="1" applyFont="1" applyBorder="1" applyAlignment="1" applyProtection="1">
      <alignment horizontal="right" vertical="center" shrinkToFit="1"/>
    </xf>
    <xf numFmtId="176" fontId="40" fillId="0" borderId="7" xfId="0" applyNumberFormat="1" applyFont="1" applyBorder="1" applyAlignment="1" applyProtection="1">
      <alignment horizontal="right" vertical="center" shrinkToFit="1"/>
    </xf>
    <xf numFmtId="0" fontId="40" fillId="0" borderId="5" xfId="0" applyFont="1" applyBorder="1" applyAlignment="1" applyProtection="1">
      <alignment horizontal="center" vertical="center" shrinkToFit="1"/>
    </xf>
    <xf numFmtId="0" fontId="40" fillId="0" borderId="6" xfId="0" applyFont="1" applyBorder="1" applyAlignment="1" applyProtection="1">
      <alignment horizontal="center" vertical="center" shrinkToFit="1"/>
    </xf>
    <xf numFmtId="0" fontId="40" fillId="0" borderId="7" xfId="0" applyFont="1" applyBorder="1" applyAlignment="1" applyProtection="1">
      <alignment horizontal="center" vertical="center" shrinkToFit="1"/>
    </xf>
    <xf numFmtId="2" fontId="40" fillId="0" borderId="5" xfId="0" applyNumberFormat="1" applyFont="1" applyBorder="1" applyAlignment="1" applyProtection="1">
      <alignment horizontal="center" vertical="center"/>
    </xf>
    <xf numFmtId="2" fontId="40" fillId="0" borderId="6" xfId="0" applyNumberFormat="1" applyFont="1" applyBorder="1" applyAlignment="1" applyProtection="1">
      <alignment horizontal="center" vertical="center"/>
    </xf>
    <xf numFmtId="4" fontId="40" fillId="0" borderId="5" xfId="0" applyNumberFormat="1" applyFont="1" applyBorder="1" applyAlignment="1" applyProtection="1">
      <alignment horizontal="right" vertical="center"/>
      <protection locked="0"/>
    </xf>
    <xf numFmtId="4" fontId="40" fillId="0" borderId="6" xfId="0" applyNumberFormat="1" applyFont="1" applyBorder="1" applyAlignment="1" applyProtection="1">
      <alignment horizontal="right" vertical="center"/>
      <protection locked="0"/>
    </xf>
    <xf numFmtId="0" fontId="40" fillId="0" borderId="109" xfId="0" applyFont="1" applyBorder="1" applyAlignment="1" applyProtection="1">
      <alignment horizontal="left" vertical="center"/>
    </xf>
    <xf numFmtId="0" fontId="40" fillId="0" borderId="110" xfId="0" applyFont="1" applyBorder="1" applyAlignment="1" applyProtection="1">
      <alignment horizontal="left" vertical="center"/>
    </xf>
    <xf numFmtId="0" fontId="40" fillId="0" borderId="111" xfId="0" applyFont="1" applyBorder="1" applyAlignment="1" applyProtection="1">
      <alignment horizontal="left" vertical="center"/>
    </xf>
    <xf numFmtId="0" fontId="54" fillId="0" borderId="1" xfId="0" applyFont="1" applyBorder="1" applyAlignment="1" applyProtection="1">
      <alignment horizontal="center" vertical="center"/>
    </xf>
    <xf numFmtId="4" fontId="40" fillId="0" borderId="1" xfId="0" applyNumberFormat="1" applyFont="1" applyBorder="1" applyAlignment="1" applyProtection="1">
      <alignment horizontal="right" vertical="center"/>
      <protection locked="0"/>
    </xf>
    <xf numFmtId="3" fontId="40" fillId="0" borderId="5" xfId="0" applyNumberFormat="1" applyFont="1" applyBorder="1" applyAlignment="1" applyProtection="1">
      <alignment horizontal="right" vertical="center"/>
      <protection locked="0"/>
    </xf>
    <xf numFmtId="3" fontId="40" fillId="0" borderId="6" xfId="0" applyNumberFormat="1" applyFont="1" applyBorder="1" applyAlignment="1" applyProtection="1">
      <alignment horizontal="right" vertical="center"/>
      <protection locked="0"/>
    </xf>
    <xf numFmtId="0" fontId="52" fillId="2" borderId="1" xfId="0" applyFont="1" applyFill="1" applyBorder="1" applyAlignment="1" applyProtection="1">
      <alignment horizontal="center" vertical="center"/>
    </xf>
    <xf numFmtId="0" fontId="46" fillId="0" borderId="1" xfId="0" applyFont="1" applyBorder="1" applyAlignment="1" applyProtection="1">
      <alignment horizontal="center" vertical="center"/>
    </xf>
    <xf numFmtId="180" fontId="46" fillId="0" borderId="1" xfId="0" applyNumberFormat="1" applyFont="1" applyBorder="1" applyAlignment="1" applyProtection="1">
      <alignment horizontal="right" vertical="center"/>
    </xf>
    <xf numFmtId="0" fontId="40" fillId="2" borderId="109" xfId="0" applyFont="1" applyFill="1" applyBorder="1" applyAlignment="1" applyProtection="1">
      <alignment horizontal="left" vertical="center"/>
    </xf>
    <xf numFmtId="0" fontId="40" fillId="2" borderId="110" xfId="0" applyFont="1" applyFill="1" applyBorder="1" applyAlignment="1" applyProtection="1">
      <alignment horizontal="left" vertical="center"/>
    </xf>
    <xf numFmtId="0" fontId="40" fillId="2" borderId="111" xfId="0" applyFont="1" applyFill="1" applyBorder="1" applyAlignment="1" applyProtection="1">
      <alignment horizontal="left" vertical="center"/>
    </xf>
    <xf numFmtId="0" fontId="57" fillId="2" borderId="1" xfId="0" applyFont="1" applyFill="1" applyBorder="1" applyAlignment="1" applyProtection="1">
      <alignment horizontal="center" vertical="top" wrapText="1"/>
    </xf>
    <xf numFmtId="0" fontId="57" fillId="2" borderId="1" xfId="0" applyFont="1" applyFill="1" applyBorder="1" applyAlignment="1" applyProtection="1">
      <alignment horizontal="center" vertical="top"/>
    </xf>
    <xf numFmtId="0" fontId="57" fillId="2" borderId="25" xfId="0" applyFont="1" applyFill="1" applyBorder="1" applyAlignment="1" applyProtection="1">
      <alignment horizontal="center" vertical="top"/>
    </xf>
    <xf numFmtId="0" fontId="46" fillId="0" borderId="5"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7" xfId="0" applyFont="1" applyBorder="1" applyAlignment="1" applyProtection="1">
      <alignment horizontal="center" vertical="center" shrinkToFit="1"/>
    </xf>
    <xf numFmtId="180" fontId="60" fillId="0" borderId="5" xfId="0" applyNumberFormat="1" applyFont="1" applyBorder="1" applyAlignment="1" applyProtection="1">
      <alignment horizontal="center" vertical="center"/>
    </xf>
    <xf numFmtId="180" fontId="60" fillId="0" borderId="6" xfId="0" applyNumberFormat="1" applyFont="1" applyBorder="1" applyAlignment="1" applyProtection="1">
      <alignment horizontal="center" vertical="center"/>
    </xf>
    <xf numFmtId="180" fontId="60" fillId="0" borderId="7" xfId="0" applyNumberFormat="1" applyFont="1" applyBorder="1" applyAlignment="1" applyProtection="1">
      <alignment horizontal="center" vertical="center"/>
    </xf>
    <xf numFmtId="0" fontId="46" fillId="0" borderId="1" xfId="0" applyFont="1" applyBorder="1" applyAlignment="1" applyProtection="1">
      <alignment horizontal="left" vertical="center" wrapText="1"/>
    </xf>
    <xf numFmtId="0" fontId="46" fillId="0" borderId="1" xfId="0" applyFont="1" applyBorder="1" applyAlignment="1" applyProtection="1">
      <alignment horizontal="left" vertical="center"/>
    </xf>
    <xf numFmtId="180" fontId="46" fillId="0" borderId="5" xfId="0" applyNumberFormat="1" applyFont="1" applyBorder="1" applyAlignment="1" applyProtection="1">
      <alignment horizontal="right" vertical="center"/>
    </xf>
    <xf numFmtId="180" fontId="46" fillId="0" borderId="6" xfId="0" applyNumberFormat="1" applyFont="1" applyBorder="1" applyAlignment="1" applyProtection="1">
      <alignment horizontal="right" vertical="center"/>
    </xf>
    <xf numFmtId="180" fontId="46" fillId="0" borderId="7" xfId="0" applyNumberFormat="1" applyFont="1" applyBorder="1" applyAlignment="1" applyProtection="1">
      <alignment horizontal="right" vertical="center"/>
    </xf>
    <xf numFmtId="180" fontId="46" fillId="0" borderId="5" xfId="0" applyNumberFormat="1" applyFont="1" applyBorder="1" applyAlignment="1" applyProtection="1">
      <alignment horizontal="right" vertical="center"/>
      <protection locked="0"/>
    </xf>
    <xf numFmtId="180" fontId="46" fillId="0" borderId="6" xfId="0" applyNumberFormat="1" applyFont="1" applyBorder="1" applyAlignment="1" applyProtection="1">
      <alignment horizontal="right" vertical="center"/>
      <protection locked="0"/>
    </xf>
    <xf numFmtId="180" fontId="46" fillId="0" borderId="7" xfId="0" applyNumberFormat="1" applyFont="1" applyBorder="1" applyAlignment="1" applyProtection="1">
      <alignment horizontal="right" vertical="center"/>
      <protection locked="0"/>
    </xf>
    <xf numFmtId="180" fontId="46" fillId="0" borderId="1" xfId="0" applyNumberFormat="1" applyFont="1" applyBorder="1" applyAlignment="1" applyProtection="1">
      <alignment horizontal="center" vertical="center"/>
      <protection locked="0"/>
    </xf>
    <xf numFmtId="0" fontId="46" fillId="0" borderId="1" xfId="0" applyFont="1" applyBorder="1" applyAlignment="1" applyProtection="1">
      <alignment horizontal="right" vertical="center"/>
    </xf>
    <xf numFmtId="0" fontId="46" fillId="0" borderId="0" xfId="0" applyFont="1" applyBorder="1" applyAlignment="1" applyProtection="1">
      <alignment horizontal="left" vertical="center" wrapText="1"/>
    </xf>
    <xf numFmtId="0" fontId="46" fillId="0" borderId="0" xfId="0" applyFont="1" applyBorder="1" applyAlignment="1" applyProtection="1">
      <alignment horizontal="center" vertical="center" wrapText="1"/>
    </xf>
    <xf numFmtId="0" fontId="46" fillId="0" borderId="38" xfId="0" applyFont="1" applyBorder="1" applyAlignment="1" applyProtection="1">
      <alignment horizontal="left" vertical="center" wrapText="1"/>
    </xf>
    <xf numFmtId="0" fontId="46" fillId="0" borderId="5" xfId="0" applyFont="1" applyBorder="1" applyAlignment="1" applyProtection="1">
      <alignment horizontal="center" vertical="center"/>
    </xf>
    <xf numFmtId="0" fontId="46" fillId="0" borderId="6" xfId="0" applyFont="1" applyBorder="1" applyAlignment="1" applyProtection="1">
      <alignment horizontal="center" vertical="center"/>
    </xf>
    <xf numFmtId="0" fontId="46" fillId="0" borderId="7" xfId="0" applyFont="1" applyBorder="1" applyAlignment="1" applyProtection="1">
      <alignment horizontal="center" vertical="center"/>
    </xf>
    <xf numFmtId="0" fontId="40" fillId="2" borderId="1" xfId="0" applyFont="1" applyFill="1" applyBorder="1" applyAlignment="1" applyProtection="1">
      <alignment horizontal="center" vertical="top" shrinkToFit="1"/>
    </xf>
    <xf numFmtId="0" fontId="46" fillId="0" borderId="1" xfId="0" applyFont="1" applyBorder="1" applyAlignment="1" applyProtection="1">
      <alignment horizontal="center" vertical="center" shrinkToFit="1"/>
    </xf>
    <xf numFmtId="0" fontId="46" fillId="0" borderId="1" xfId="0" applyFont="1" applyBorder="1" applyAlignment="1" applyProtection="1">
      <alignment horizontal="left" vertical="center" wrapText="1" shrinkToFit="1"/>
    </xf>
    <xf numFmtId="0" fontId="46" fillId="0" borderId="1" xfId="0" applyFont="1" applyBorder="1" applyAlignment="1" applyProtection="1">
      <alignment horizontal="left" vertical="center" shrinkToFit="1"/>
    </xf>
    <xf numFmtId="0" fontId="46" fillId="0" borderId="13" xfId="0" applyFont="1" applyBorder="1" applyAlignment="1" applyProtection="1">
      <alignment horizontal="left" vertical="center" wrapText="1"/>
    </xf>
    <xf numFmtId="0" fontId="46" fillId="0" borderId="28" xfId="0" applyFont="1" applyBorder="1" applyAlignment="1" applyProtection="1">
      <alignment horizontal="left" vertical="center" wrapText="1"/>
    </xf>
    <xf numFmtId="0" fontId="58" fillId="0" borderId="13" xfId="0" applyFont="1" applyBorder="1" applyAlignment="1" applyProtection="1">
      <alignment horizontal="left" vertical="top" wrapText="1"/>
    </xf>
    <xf numFmtId="0" fontId="58" fillId="0" borderId="0" xfId="0" applyFont="1" applyBorder="1" applyAlignment="1" applyProtection="1">
      <alignment horizontal="left" vertical="top" wrapText="1"/>
    </xf>
    <xf numFmtId="0" fontId="58" fillId="0" borderId="28" xfId="0" applyFont="1" applyBorder="1" applyAlignment="1" applyProtection="1">
      <alignment horizontal="left" vertical="top" wrapText="1"/>
    </xf>
    <xf numFmtId="0" fontId="46" fillId="0" borderId="3" xfId="0" applyFont="1" applyBorder="1" applyAlignment="1" applyProtection="1">
      <alignment horizontal="right"/>
    </xf>
    <xf numFmtId="176" fontId="52" fillId="0" borderId="1" xfId="1" applyNumberFormat="1" applyFont="1" applyBorder="1" applyAlignment="1" applyProtection="1">
      <alignment horizontal="center" vertical="center"/>
    </xf>
    <xf numFmtId="176" fontId="52" fillId="0" borderId="25" xfId="1" applyNumberFormat="1" applyFont="1" applyBorder="1" applyAlignment="1" applyProtection="1">
      <alignment horizontal="center" vertical="center"/>
    </xf>
    <xf numFmtId="176" fontId="52" fillId="0" borderId="5" xfId="1" applyNumberFormat="1" applyFont="1" applyBorder="1" applyAlignment="1" applyProtection="1">
      <alignment horizontal="center" vertical="center"/>
    </xf>
    <xf numFmtId="176" fontId="52" fillId="0" borderId="6" xfId="1" applyNumberFormat="1" applyFont="1" applyBorder="1" applyAlignment="1" applyProtection="1">
      <alignment horizontal="center" vertical="center"/>
    </xf>
    <xf numFmtId="176" fontId="52" fillId="0" borderId="1" xfId="1" applyNumberFormat="1" applyFont="1" applyBorder="1" applyAlignment="1" applyProtection="1">
      <alignment horizontal="center" vertical="center"/>
      <protection locked="0"/>
    </xf>
    <xf numFmtId="0" fontId="40" fillId="0" borderId="5" xfId="0" applyFont="1" applyBorder="1" applyAlignment="1" applyProtection="1">
      <alignment horizontal="center" vertical="center"/>
    </xf>
    <xf numFmtId="2" fontId="40" fillId="0" borderId="1" xfId="0" applyNumberFormat="1" applyFont="1" applyBorder="1" applyAlignment="1" applyProtection="1">
      <alignment horizontal="center" vertical="center"/>
    </xf>
    <xf numFmtId="0" fontId="54" fillId="0" borderId="1" xfId="0" applyFont="1" applyBorder="1" applyAlignment="1" applyProtection="1">
      <alignment horizontal="center" vertical="center" wrapText="1" shrinkToFit="1"/>
    </xf>
    <xf numFmtId="0" fontId="40" fillId="0" borderId="22" xfId="0" applyFont="1" applyBorder="1" applyAlignment="1" applyProtection="1">
      <alignment horizontal="left" vertical="center" shrinkToFit="1"/>
    </xf>
    <xf numFmtId="0" fontId="40" fillId="0" borderId="0" xfId="0" applyFont="1" applyBorder="1" applyAlignment="1" applyProtection="1">
      <alignment horizontal="left" vertical="top"/>
      <protection locked="0"/>
    </xf>
    <xf numFmtId="0" fontId="40" fillId="0" borderId="3" xfId="0" applyFont="1" applyBorder="1" applyAlignment="1" applyProtection="1">
      <alignment horizontal="left" vertical="top"/>
      <protection locked="0"/>
    </xf>
    <xf numFmtId="0" fontId="40" fillId="0" borderId="117" xfId="0" applyFont="1" applyBorder="1" applyAlignment="1" applyProtection="1">
      <alignment horizontal="center" vertical="top"/>
    </xf>
    <xf numFmtId="0" fontId="40" fillId="0" borderId="6" xfId="0" applyFont="1" applyBorder="1" applyAlignment="1" applyProtection="1">
      <alignment horizontal="center" vertical="top"/>
    </xf>
    <xf numFmtId="0" fontId="40" fillId="0" borderId="7" xfId="0" applyFont="1" applyBorder="1" applyAlignment="1" applyProtection="1">
      <alignment horizontal="center" vertical="top"/>
    </xf>
    <xf numFmtId="0" fontId="40" fillId="0" borderId="8" xfId="0" applyFont="1" applyBorder="1" applyAlignment="1" applyProtection="1">
      <alignment horizontal="center" vertical="center" shrinkToFit="1"/>
    </xf>
    <xf numFmtId="0" fontId="40" fillId="0" borderId="9" xfId="0" applyFont="1" applyBorder="1" applyAlignment="1" applyProtection="1">
      <alignment horizontal="center" vertical="center" shrinkToFit="1"/>
    </xf>
    <xf numFmtId="0" fontId="40" fillId="0" borderId="10" xfId="0" applyFont="1" applyBorder="1" applyAlignment="1" applyProtection="1">
      <alignment horizontal="center" vertical="center" shrinkToFit="1"/>
    </xf>
    <xf numFmtId="0" fontId="40" fillId="0" borderId="32" xfId="0" applyFont="1" applyBorder="1" applyAlignment="1" applyProtection="1">
      <alignment horizontal="center" vertical="center" shrinkToFit="1"/>
    </xf>
    <xf numFmtId="0" fontId="52" fillId="0" borderId="9" xfId="0" applyFont="1" applyBorder="1" applyAlignment="1" applyProtection="1">
      <alignment horizontal="center" vertical="center"/>
    </xf>
    <xf numFmtId="0" fontId="52" fillId="0" borderId="10"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29" xfId="0" applyFont="1" applyBorder="1" applyAlignment="1" applyProtection="1">
      <alignment horizontal="center" vertical="center"/>
    </xf>
    <xf numFmtId="0" fontId="52" fillId="0" borderId="26" xfId="0" applyFont="1" applyBorder="1" applyAlignment="1" applyProtection="1">
      <alignment horizontal="center" vertical="center"/>
    </xf>
    <xf numFmtId="0" fontId="40" fillId="0" borderId="110" xfId="0" applyFont="1" applyBorder="1" applyAlignment="1" applyProtection="1">
      <alignment horizontal="center" vertical="center" shrinkToFit="1"/>
      <protection locked="0"/>
    </xf>
    <xf numFmtId="179" fontId="40" fillId="0" borderId="5" xfId="0" applyNumberFormat="1" applyFont="1" applyBorder="1" applyAlignment="1" applyProtection="1">
      <alignment horizontal="center" vertical="top" shrinkToFit="1"/>
    </xf>
    <xf numFmtId="179" fontId="40" fillId="0" borderId="6" xfId="0" applyNumberFormat="1" applyFont="1" applyBorder="1" applyAlignment="1" applyProtection="1">
      <alignment horizontal="center" vertical="top" shrinkToFit="1"/>
    </xf>
    <xf numFmtId="179" fontId="40" fillId="0" borderId="7" xfId="0" applyNumberFormat="1" applyFont="1" applyBorder="1" applyAlignment="1" applyProtection="1">
      <alignment horizontal="center" vertical="top" shrinkToFit="1"/>
    </xf>
    <xf numFmtId="0" fontId="40" fillId="0" borderId="10" xfId="0" applyFont="1" applyBorder="1" applyAlignment="1" applyProtection="1">
      <alignment horizontal="center" vertical="center"/>
    </xf>
    <xf numFmtId="0" fontId="52" fillId="0" borderId="7" xfId="0" applyFont="1" applyBorder="1" applyAlignment="1" applyProtection="1">
      <alignment horizontal="center" vertical="center"/>
    </xf>
    <xf numFmtId="179" fontId="40" fillId="0" borderId="5" xfId="0" applyNumberFormat="1" applyFont="1" applyBorder="1" applyAlignment="1" applyProtection="1">
      <alignment horizontal="right" vertical="top" shrinkToFit="1"/>
      <protection locked="0"/>
    </xf>
    <xf numFmtId="179" fontId="40" fillId="0" borderId="6" xfId="0" applyNumberFormat="1" applyFont="1" applyBorder="1" applyAlignment="1" applyProtection="1">
      <alignment horizontal="right" vertical="top" shrinkToFit="1"/>
      <protection locked="0"/>
    </xf>
    <xf numFmtId="0" fontId="46" fillId="0" borderId="117" xfId="0" applyFont="1" applyBorder="1" applyAlignment="1" applyProtection="1">
      <alignment horizontal="center" vertical="top"/>
    </xf>
    <xf numFmtId="0" fontId="46" fillId="0" borderId="6" xfId="0" applyFont="1" applyBorder="1" applyAlignment="1" applyProtection="1">
      <alignment horizontal="center" vertical="top"/>
    </xf>
    <xf numFmtId="0" fontId="46" fillId="0" borderId="7" xfId="0" applyFont="1" applyBorder="1" applyAlignment="1" applyProtection="1">
      <alignment horizontal="center" vertical="top"/>
    </xf>
    <xf numFmtId="0" fontId="46" fillId="0" borderId="1" xfId="0" applyFont="1" applyFill="1" applyBorder="1" applyAlignment="1" applyProtection="1">
      <alignment horizontal="center" vertical="top"/>
      <protection locked="0"/>
    </xf>
    <xf numFmtId="176" fontId="52" fillId="0" borderId="8" xfId="1" applyNumberFormat="1" applyFont="1" applyBorder="1" applyAlignment="1" applyProtection="1">
      <alignment horizontal="center" vertical="center"/>
    </xf>
    <xf numFmtId="176" fontId="52" fillId="0" borderId="9" xfId="1" applyNumberFormat="1" applyFont="1" applyBorder="1" applyAlignment="1" applyProtection="1">
      <alignment horizontal="center" vertical="center"/>
    </xf>
    <xf numFmtId="176" fontId="52" fillId="0" borderId="26" xfId="1" applyNumberFormat="1" applyFont="1" applyBorder="1" applyAlignment="1" applyProtection="1">
      <alignment horizontal="center" vertical="center"/>
    </xf>
    <xf numFmtId="0" fontId="52" fillId="0" borderId="5" xfId="0" applyFont="1" applyBorder="1" applyAlignment="1" applyProtection="1">
      <alignment horizontal="left" vertical="center"/>
      <protection locked="0"/>
    </xf>
    <xf numFmtId="0" fontId="52" fillId="0" borderId="6" xfId="0" applyFont="1" applyBorder="1" applyAlignment="1" applyProtection="1">
      <alignment horizontal="left" vertical="center"/>
      <protection locked="0"/>
    </xf>
    <xf numFmtId="0" fontId="52" fillId="0" borderId="29" xfId="0" applyFont="1" applyBorder="1" applyAlignment="1" applyProtection="1">
      <alignment horizontal="left" vertical="center"/>
      <protection locked="0"/>
    </xf>
    <xf numFmtId="0" fontId="40" fillId="0" borderId="0" xfId="0" applyFont="1" applyBorder="1" applyAlignment="1" applyProtection="1">
      <alignment horizontal="center" vertical="center"/>
    </xf>
    <xf numFmtId="0" fontId="40" fillId="0" borderId="1" xfId="0" applyFont="1" applyBorder="1" applyAlignment="1" applyProtection="1">
      <alignment horizontal="left" vertical="center"/>
      <protection locked="0"/>
    </xf>
    <xf numFmtId="0" fontId="46" fillId="0" borderId="40" xfId="0" applyFont="1" applyBorder="1" applyAlignment="1" applyProtection="1">
      <alignment horizontal="left" vertical="top" wrapText="1"/>
      <protection locked="0"/>
    </xf>
    <xf numFmtId="0" fontId="46" fillId="0" borderId="22"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0" xfId="0" applyFont="1" applyBorder="1" applyAlignment="1" applyProtection="1">
      <alignment horizontal="left" vertical="top"/>
    </xf>
    <xf numFmtId="0" fontId="46" fillId="0" borderId="28" xfId="0" applyFont="1" applyBorder="1" applyAlignment="1" applyProtection="1">
      <alignment horizontal="left" vertical="top"/>
    </xf>
    <xf numFmtId="0" fontId="48" fillId="0" borderId="0" xfId="0" applyFont="1" applyBorder="1" applyAlignment="1" applyProtection="1">
      <alignment horizontal="left" vertical="center" wrapText="1"/>
    </xf>
    <xf numFmtId="0" fontId="40" fillId="0" borderId="34" xfId="0" applyFont="1" applyBorder="1" applyAlignment="1" applyProtection="1">
      <alignment horizontal="left" vertical="top"/>
      <protection locked="0"/>
    </xf>
    <xf numFmtId="0" fontId="40" fillId="0" borderId="28" xfId="0" applyFont="1" applyBorder="1" applyAlignment="1" applyProtection="1">
      <alignment horizontal="left" vertical="top"/>
      <protection locked="0"/>
    </xf>
    <xf numFmtId="0" fontId="40" fillId="0" borderId="37" xfId="0" applyFont="1" applyBorder="1" applyAlignment="1" applyProtection="1">
      <alignment horizontal="left" vertical="top"/>
      <protection locked="0"/>
    </xf>
    <xf numFmtId="0" fontId="40" fillId="0" borderId="38" xfId="0" applyFont="1" applyBorder="1" applyAlignment="1" applyProtection="1">
      <alignment horizontal="left" vertical="top"/>
      <protection locked="0"/>
    </xf>
    <xf numFmtId="0" fontId="40" fillId="0" borderId="39" xfId="0" applyFont="1" applyBorder="1" applyAlignment="1" applyProtection="1">
      <alignment horizontal="left" vertical="top"/>
      <protection locked="0"/>
    </xf>
    <xf numFmtId="0" fontId="40" fillId="0" borderId="0" xfId="0" applyFont="1" applyBorder="1" applyAlignment="1">
      <alignment horizontal="left" vertical="center"/>
    </xf>
    <xf numFmtId="178" fontId="52" fillId="0" borderId="0" xfId="0" applyNumberFormat="1" applyFont="1" applyBorder="1" applyAlignment="1" applyProtection="1">
      <alignment horizontal="right" vertical="center"/>
    </xf>
    <xf numFmtId="0" fontId="40" fillId="0" borderId="14"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8" fillId="0" borderId="15"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14" xfId="0" applyFont="1" applyBorder="1" applyAlignment="1" applyProtection="1">
      <alignment horizontal="left" vertical="center" wrapText="1"/>
      <protection locked="0"/>
    </xf>
    <xf numFmtId="0" fontId="46" fillId="0" borderId="14" xfId="0" applyFont="1" applyBorder="1" applyAlignment="1" applyProtection="1">
      <alignment horizontal="center" vertical="center" wrapText="1"/>
    </xf>
    <xf numFmtId="0" fontId="40" fillId="0" borderId="27" xfId="0" applyFont="1" applyBorder="1" applyAlignment="1" applyProtection="1">
      <alignment horizontal="center" vertical="center" wrapText="1"/>
    </xf>
    <xf numFmtId="0" fontId="40" fillId="0" borderId="1"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49" fontId="40" fillId="0" borderId="20" xfId="0" applyNumberFormat="1" applyFont="1" applyBorder="1" applyAlignment="1" applyProtection="1">
      <alignment horizontal="center" vertical="center" wrapText="1"/>
    </xf>
    <xf numFmtId="49" fontId="40" fillId="0" borderId="21" xfId="0" applyNumberFormat="1" applyFont="1" applyBorder="1" applyAlignment="1" applyProtection="1">
      <alignment horizontal="center" vertical="center"/>
    </xf>
    <xf numFmtId="49" fontId="40" fillId="0" borderId="24" xfId="0" applyNumberFormat="1" applyFont="1" applyBorder="1" applyAlignment="1" applyProtection="1">
      <alignment horizontal="center" vertical="center"/>
    </xf>
    <xf numFmtId="49" fontId="40" fillId="0" borderId="1" xfId="0" applyNumberFormat="1" applyFont="1" applyBorder="1" applyAlignment="1" applyProtection="1">
      <alignment horizontal="center" vertical="center"/>
    </xf>
    <xf numFmtId="49" fontId="40" fillId="0" borderId="25" xfId="0" applyNumberFormat="1" applyFont="1" applyBorder="1" applyAlignment="1" applyProtection="1">
      <alignment horizontal="center" vertical="center"/>
    </xf>
    <xf numFmtId="49" fontId="40" fillId="0" borderId="11" xfId="0" applyNumberFormat="1" applyFont="1" applyBorder="1" applyAlignment="1" applyProtection="1">
      <alignment horizontal="center" vertical="center" shrinkToFit="1"/>
      <protection locked="0"/>
    </xf>
    <xf numFmtId="49" fontId="40" fillId="0" borderId="5" xfId="0" applyNumberFormat="1" applyFont="1" applyBorder="1" applyAlignment="1" applyProtection="1">
      <alignment horizontal="center" vertical="center" wrapText="1"/>
    </xf>
    <xf numFmtId="49" fontId="40" fillId="0" borderId="6" xfId="0" applyNumberFormat="1" applyFont="1" applyBorder="1" applyAlignment="1" applyProtection="1">
      <alignment horizontal="center" vertical="center"/>
    </xf>
    <xf numFmtId="49" fontId="40" fillId="0" borderId="29" xfId="0" applyNumberFormat="1" applyFont="1" applyBorder="1" applyAlignment="1" applyProtection="1">
      <alignment horizontal="center" vertical="center"/>
    </xf>
    <xf numFmtId="49" fontId="40" fillId="0" borderId="1" xfId="0" applyNumberFormat="1" applyFont="1" applyBorder="1" applyAlignment="1" applyProtection="1">
      <alignment horizontal="center" vertical="center" shrinkToFit="1"/>
      <protection locked="0"/>
    </xf>
    <xf numFmtId="0" fontId="40" fillId="0" borderId="17" xfId="0" applyFont="1" applyBorder="1" applyAlignment="1" applyProtection="1">
      <alignment horizontal="center" vertical="center" shrinkToFit="1"/>
    </xf>
    <xf numFmtId="49" fontId="40" fillId="0" borderId="18" xfId="0" applyNumberFormat="1" applyFont="1" applyBorder="1" applyAlignment="1" applyProtection="1">
      <alignment horizontal="center" vertical="center" wrapText="1"/>
      <protection locked="0"/>
    </xf>
    <xf numFmtId="49" fontId="46" fillId="0" borderId="13" xfId="0" applyNumberFormat="1" applyFont="1" applyBorder="1" applyAlignment="1" applyProtection="1">
      <alignment horizontal="left" vertical="top" wrapText="1"/>
      <protection locked="0"/>
    </xf>
    <xf numFmtId="49" fontId="46" fillId="0" borderId="0" xfId="0" applyNumberFormat="1" applyFont="1" applyBorder="1" applyAlignment="1" applyProtection="1">
      <alignment horizontal="left" vertical="top" wrapText="1"/>
      <protection locked="0"/>
    </xf>
    <xf numFmtId="49" fontId="46" fillId="0" borderId="28" xfId="0" applyNumberFormat="1" applyFont="1" applyBorder="1" applyAlignment="1" applyProtection="1">
      <alignment horizontal="left" vertical="top" wrapText="1"/>
      <protection locked="0"/>
    </xf>
    <xf numFmtId="0" fontId="48" fillId="0" borderId="18" xfId="0" applyFont="1" applyBorder="1" applyAlignment="1" applyProtection="1">
      <alignment horizontal="left" vertical="center" wrapText="1"/>
    </xf>
    <xf numFmtId="0" fontId="48" fillId="0" borderId="19" xfId="0" applyFont="1" applyBorder="1" applyAlignment="1" applyProtection="1">
      <alignment horizontal="left" vertical="center" wrapText="1"/>
    </xf>
    <xf numFmtId="0" fontId="40" fillId="0" borderId="5"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8" xfId="0" applyFont="1" applyBorder="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40" fillId="0" borderId="26" xfId="0" applyFont="1" applyBorder="1" applyAlignment="1" applyProtection="1">
      <alignment horizontal="left" vertical="center" shrinkToFit="1"/>
      <protection locked="0"/>
    </xf>
    <xf numFmtId="0" fontId="40" fillId="0" borderId="17" xfId="0" applyFont="1" applyBorder="1" applyAlignment="1" applyProtection="1">
      <alignment horizontal="center" vertical="center" wrapText="1"/>
    </xf>
    <xf numFmtId="49" fontId="40" fillId="0" borderId="2" xfId="0" applyNumberFormat="1" applyFont="1" applyBorder="1" applyAlignment="1" applyProtection="1">
      <alignment horizontal="left" vertical="center" shrinkToFit="1"/>
      <protection locked="0"/>
    </xf>
    <xf numFmtId="49" fontId="40" fillId="0" borderId="3" xfId="0" applyNumberFormat="1" applyFont="1" applyBorder="1" applyAlignment="1" applyProtection="1">
      <alignment horizontal="left" vertical="center" shrinkToFit="1"/>
      <protection locked="0"/>
    </xf>
    <xf numFmtId="0" fontId="40" fillId="0" borderId="32"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5" fillId="0" borderId="5"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40" fillId="0" borderId="29" xfId="0" applyFont="1" applyBorder="1" applyAlignment="1" applyProtection="1">
      <alignment horizontal="left" vertical="center" shrinkToFit="1"/>
      <protection locked="0"/>
    </xf>
    <xf numFmtId="0" fontId="46" fillId="0" borderId="8" xfId="0" applyFont="1" applyBorder="1" applyAlignment="1" applyProtection="1">
      <alignment horizontal="left" vertical="top" wrapText="1"/>
      <protection locked="0"/>
    </xf>
    <xf numFmtId="0" fontId="46" fillId="0" borderId="9"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3" xfId="0" applyFont="1" applyBorder="1" applyAlignment="1" applyProtection="1">
      <alignment horizontal="left" vertical="top" wrapText="1"/>
      <protection locked="0"/>
    </xf>
    <xf numFmtId="0" fontId="46" fillId="0" borderId="30" xfId="0" applyFont="1" applyBorder="1" applyAlignment="1" applyProtection="1">
      <alignment horizontal="left" vertical="top" wrapText="1"/>
      <protection locked="0"/>
    </xf>
    <xf numFmtId="49" fontId="40" fillId="0" borderId="9"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vertical="center" shrinkToFit="1"/>
    </xf>
    <xf numFmtId="49" fontId="54" fillId="0" borderId="26" xfId="0" applyNumberFormat="1" applyFont="1" applyBorder="1" applyAlignment="1" applyProtection="1">
      <alignment vertical="center" shrinkToFit="1"/>
    </xf>
    <xf numFmtId="176" fontId="40" fillId="0" borderId="5" xfId="0" applyNumberFormat="1" applyFont="1" applyBorder="1" applyAlignment="1" applyProtection="1">
      <alignment horizontal="right" vertical="center" shrinkToFit="1"/>
      <protection locked="0"/>
    </xf>
    <xf numFmtId="176" fontId="40" fillId="0" borderId="6" xfId="0" applyNumberFormat="1" applyFont="1" applyBorder="1" applyAlignment="1" applyProtection="1">
      <alignment horizontal="right" vertical="center" shrinkToFit="1"/>
      <protection locked="0"/>
    </xf>
    <xf numFmtId="176" fontId="40" fillId="0" borderId="7" xfId="0" applyNumberFormat="1" applyFont="1" applyBorder="1" applyAlignment="1" applyProtection="1">
      <alignment horizontal="right" vertical="center" shrinkToFit="1"/>
      <protection locked="0"/>
    </xf>
    <xf numFmtId="180" fontId="60" fillId="0" borderId="1" xfId="0" applyNumberFormat="1" applyFont="1" applyBorder="1" applyAlignment="1" applyProtection="1">
      <alignment horizontal="center" vertical="center"/>
    </xf>
    <xf numFmtId="0" fontId="40" fillId="0" borderId="113" xfId="0" applyFont="1" applyBorder="1" applyAlignment="1" applyProtection="1">
      <alignment horizontal="left" vertical="center" shrinkToFit="1"/>
    </xf>
    <xf numFmtId="179" fontId="40" fillId="0" borderId="5" xfId="0" applyNumberFormat="1" applyFont="1" applyBorder="1" applyAlignment="1" applyProtection="1">
      <alignment horizontal="right" vertical="center"/>
      <protection locked="0"/>
    </xf>
    <xf numFmtId="179" fontId="40" fillId="0" borderId="6" xfId="0" applyNumberFormat="1" applyFont="1" applyBorder="1" applyAlignment="1" applyProtection="1">
      <alignment horizontal="right" vertical="center"/>
      <protection locked="0"/>
    </xf>
    <xf numFmtId="179" fontId="40" fillId="0" borderId="8" xfId="0" applyNumberFormat="1" applyFont="1" applyBorder="1" applyAlignment="1" applyProtection="1">
      <alignment horizontal="right" vertical="center"/>
      <protection locked="0"/>
    </xf>
    <xf numFmtId="179" fontId="40" fillId="0" borderId="9" xfId="0" applyNumberFormat="1" applyFont="1" applyBorder="1" applyAlignment="1" applyProtection="1">
      <alignment horizontal="right" vertical="center"/>
      <protection locked="0"/>
    </xf>
    <xf numFmtId="0" fontId="40" fillId="0" borderId="32" xfId="0" applyFont="1" applyBorder="1" applyAlignment="1" applyProtection="1">
      <alignment horizontal="center" vertical="top"/>
    </xf>
    <xf numFmtId="0" fontId="40" fillId="0" borderId="9" xfId="0" applyFont="1" applyBorder="1" applyAlignment="1" applyProtection="1">
      <alignment horizontal="center" vertical="top"/>
    </xf>
    <xf numFmtId="0" fontId="40" fillId="0" borderId="10" xfId="0" applyFont="1" applyBorder="1" applyAlignment="1" applyProtection="1">
      <alignment horizontal="center" vertical="top"/>
    </xf>
    <xf numFmtId="0" fontId="40" fillId="0" borderId="34" xfId="0" applyFont="1" applyBorder="1" applyAlignment="1" applyProtection="1">
      <alignment horizontal="center" vertical="top"/>
    </xf>
    <xf numFmtId="0" fontId="40" fillId="0" borderId="0" xfId="0" applyFont="1" applyBorder="1" applyAlignment="1" applyProtection="1">
      <alignment horizontal="center" vertical="top"/>
    </xf>
    <xf numFmtId="0" fontId="40" fillId="0" borderId="107" xfId="0" applyFont="1" applyBorder="1" applyAlignment="1" applyProtection="1">
      <alignment horizontal="center" vertical="top"/>
    </xf>
    <xf numFmtId="0" fontId="40" fillId="0" borderId="35" xfId="0" applyFont="1" applyBorder="1" applyAlignment="1" applyProtection="1">
      <alignment horizontal="center" vertical="top"/>
    </xf>
    <xf numFmtId="0" fontId="40" fillId="0" borderId="3" xfId="0" applyFont="1" applyBorder="1" applyAlignment="1" applyProtection="1">
      <alignment horizontal="center" vertical="top"/>
    </xf>
    <xf numFmtId="0" fontId="40" fillId="0" borderId="4" xfId="0" applyFont="1" applyBorder="1" applyAlignment="1" applyProtection="1">
      <alignment horizontal="center" vertical="top"/>
    </xf>
    <xf numFmtId="0" fontId="40" fillId="0" borderId="65" xfId="0" applyFont="1" applyBorder="1" applyAlignment="1" applyProtection="1">
      <alignment horizontal="center" vertical="center" shrinkToFit="1"/>
    </xf>
    <xf numFmtId="0" fontId="40" fillId="0" borderId="66" xfId="0" applyFont="1" applyBorder="1" applyAlignment="1" applyProtection="1">
      <alignment horizontal="center" vertical="center" shrinkToFit="1"/>
    </xf>
    <xf numFmtId="0" fontId="40" fillId="0" borderId="122" xfId="0" applyFont="1" applyBorder="1" applyAlignment="1" applyProtection="1">
      <alignment horizontal="center" vertical="center" shrinkToFit="1"/>
    </xf>
    <xf numFmtId="0" fontId="46" fillId="0" borderId="0" xfId="0" applyFont="1" applyBorder="1" applyAlignment="1" applyProtection="1">
      <alignment horizontal="left" vertical="center"/>
    </xf>
    <xf numFmtId="0" fontId="55" fillId="0" borderId="66" xfId="0" applyFont="1" applyBorder="1" applyAlignment="1" applyProtection="1">
      <alignment horizontal="left" vertical="center" shrinkToFit="1"/>
    </xf>
    <xf numFmtId="3" fontId="40" fillId="0" borderId="8" xfId="0" applyNumberFormat="1" applyFont="1" applyBorder="1" applyAlignment="1" applyProtection="1">
      <alignment horizontal="right" vertical="center"/>
      <protection locked="0"/>
    </xf>
    <xf numFmtId="3" fontId="40" fillId="0" borderId="9" xfId="0" applyNumberFormat="1" applyFont="1" applyBorder="1" applyAlignment="1" applyProtection="1">
      <alignment horizontal="right" vertical="center"/>
      <protection locked="0"/>
    </xf>
    <xf numFmtId="0" fontId="6" fillId="0" borderId="74" xfId="2" applyFont="1" applyFill="1" applyBorder="1" applyAlignment="1">
      <alignment horizontal="center" vertical="center" shrinkToFit="1"/>
    </xf>
    <xf numFmtId="0" fontId="6" fillId="0" borderId="75" xfId="2" applyFont="1" applyFill="1" applyBorder="1" applyAlignment="1">
      <alignment horizontal="center" vertical="center" shrinkToFit="1"/>
    </xf>
    <xf numFmtId="3" fontId="20" fillId="3" borderId="76" xfId="2" applyNumberFormat="1" applyFont="1" applyFill="1" applyBorder="1" applyAlignment="1">
      <alignment horizontal="right" vertical="center" wrapText="1" indent="1"/>
    </xf>
    <xf numFmtId="3" fontId="20" fillId="3" borderId="75" xfId="2" applyNumberFormat="1" applyFont="1" applyFill="1" applyBorder="1" applyAlignment="1">
      <alignment horizontal="right" vertical="center" wrapText="1" indent="1"/>
    </xf>
    <xf numFmtId="0" fontId="19" fillId="0" borderId="65" xfId="2" applyFont="1" applyBorder="1" applyAlignment="1">
      <alignment horizontal="left" vertical="center" wrapText="1"/>
    </xf>
    <xf numFmtId="0" fontId="19" fillId="0" borderId="66" xfId="2" applyFont="1" applyBorder="1" applyAlignment="1">
      <alignment horizontal="left" vertical="center" wrapText="1"/>
    </xf>
    <xf numFmtId="0" fontId="19" fillId="0" borderId="67" xfId="2" applyFont="1" applyBorder="1" applyAlignment="1">
      <alignment horizontal="left" vertical="center" wrapText="1"/>
    </xf>
    <xf numFmtId="0" fontId="16" fillId="0" borderId="69" xfId="2" applyFont="1" applyBorder="1" applyAlignment="1">
      <alignment horizontal="center" vertical="center" wrapText="1"/>
    </xf>
    <xf numFmtId="0" fontId="16" fillId="0" borderId="70"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6" fillId="0" borderId="56" xfId="2" applyFont="1" applyFill="1" applyBorder="1" applyAlignment="1">
      <alignment horizontal="center" vertical="center" shrinkToFit="1"/>
    </xf>
    <xf numFmtId="0" fontId="6" fillId="0" borderId="72" xfId="2" applyFont="1" applyFill="1" applyBorder="1" applyAlignment="1">
      <alignment horizontal="center" vertical="center" shrinkToFit="1"/>
    </xf>
    <xf numFmtId="3" fontId="20" fillId="3" borderId="9" xfId="2" applyNumberFormat="1" applyFont="1" applyFill="1" applyBorder="1" applyAlignment="1">
      <alignment horizontal="right" vertical="center" wrapText="1" indent="1"/>
    </xf>
    <xf numFmtId="3" fontId="20" fillId="3" borderId="10" xfId="2" applyNumberFormat="1" applyFont="1" applyFill="1" applyBorder="1" applyAlignment="1">
      <alignment horizontal="right" vertical="center" wrapText="1" indent="1"/>
    </xf>
    <xf numFmtId="3" fontId="20" fillId="3" borderId="77" xfId="2" applyNumberFormat="1" applyFont="1" applyFill="1" applyBorder="1" applyAlignment="1">
      <alignment horizontal="right" vertical="center" wrapText="1" indent="1"/>
    </xf>
    <xf numFmtId="3" fontId="20" fillId="3" borderId="78" xfId="2" applyNumberFormat="1" applyFont="1" applyFill="1" applyBorder="1" applyAlignment="1">
      <alignment horizontal="right" vertical="center" wrapText="1" indent="1"/>
    </xf>
    <xf numFmtId="0" fontId="17" fillId="0" borderId="0" xfId="2" applyFont="1" applyFill="1" applyAlignment="1">
      <alignment horizontal="center" vertical="center" wrapText="1"/>
    </xf>
    <xf numFmtId="0" fontId="19" fillId="0" borderId="38" xfId="2" applyFont="1" applyFill="1" applyBorder="1" applyAlignment="1" applyProtection="1">
      <alignment horizontal="left" vertical="center" wrapText="1"/>
      <protection locked="0"/>
    </xf>
    <xf numFmtId="0" fontId="7" fillId="0" borderId="0" xfId="2" applyFont="1" applyFill="1" applyBorder="1" applyAlignment="1" applyProtection="1">
      <alignment horizontal="left" vertical="top" wrapText="1"/>
      <protection locked="0"/>
    </xf>
    <xf numFmtId="0" fontId="16" fillId="0" borderId="41"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108" xfId="2" applyFont="1" applyBorder="1" applyAlignment="1">
      <alignment horizontal="center" vertical="center" wrapText="1"/>
    </xf>
    <xf numFmtId="0" fontId="16" fillId="0" borderId="42" xfId="2" applyFont="1" applyBorder="1" applyAlignment="1">
      <alignment horizontal="left" vertical="top" wrapText="1"/>
    </xf>
    <xf numFmtId="0" fontId="16" fillId="0" borderId="43" xfId="2" applyFont="1" applyBorder="1" applyAlignment="1">
      <alignment horizontal="left" vertical="top" wrapText="1"/>
    </xf>
    <xf numFmtId="0" fontId="16" fillId="0" borderId="44" xfId="2" applyFont="1" applyBorder="1" applyAlignment="1">
      <alignment horizontal="left" vertical="top" wrapText="1"/>
    </xf>
    <xf numFmtId="0" fontId="16" fillId="0" borderId="45" xfId="2" applyFont="1" applyBorder="1" applyAlignment="1">
      <alignment horizontal="left" vertical="top" wrapText="1"/>
    </xf>
    <xf numFmtId="0" fontId="16" fillId="0" borderId="46" xfId="2" applyFont="1" applyBorder="1" applyAlignment="1">
      <alignment horizontal="left" vertical="top" wrapText="1"/>
    </xf>
    <xf numFmtId="3" fontId="20" fillId="0" borderId="50" xfId="2" applyNumberFormat="1" applyFont="1" applyFill="1" applyBorder="1" applyAlignment="1">
      <alignment horizontal="right" vertical="center" wrapText="1"/>
    </xf>
    <xf numFmtId="0" fontId="20" fillId="0" borderId="51" xfId="2" applyFont="1" applyFill="1" applyBorder="1" applyAlignment="1">
      <alignment horizontal="right" vertical="center" wrapText="1"/>
    </xf>
    <xf numFmtId="0" fontId="20" fillId="0" borderId="52" xfId="2" applyFont="1" applyFill="1" applyBorder="1" applyAlignment="1">
      <alignment horizontal="right" vertical="center" wrapText="1"/>
    </xf>
    <xf numFmtId="0" fontId="16" fillId="0" borderId="54" xfId="2" applyFont="1" applyBorder="1" applyAlignment="1">
      <alignment horizontal="left" vertical="top" wrapText="1"/>
    </xf>
    <xf numFmtId="0" fontId="16" fillId="0" borderId="55" xfId="2" applyFont="1" applyBorder="1" applyAlignment="1">
      <alignment horizontal="left" vertical="top" wrapText="1"/>
    </xf>
    <xf numFmtId="0" fontId="16" fillId="0" borderId="56" xfId="2" applyFont="1" applyBorder="1" applyAlignment="1">
      <alignment horizontal="left" vertical="top" wrapText="1"/>
    </xf>
    <xf numFmtId="0" fontId="16" fillId="0" borderId="57" xfId="2" applyFont="1" applyBorder="1" applyAlignment="1">
      <alignment horizontal="left" vertical="top" wrapText="1"/>
    </xf>
    <xf numFmtId="0" fontId="16" fillId="0" borderId="58" xfId="2" applyFont="1" applyBorder="1" applyAlignment="1">
      <alignment horizontal="left" vertical="top" wrapText="1"/>
    </xf>
    <xf numFmtId="3" fontId="20" fillId="0" borderId="61" xfId="2" applyNumberFormat="1" applyFont="1" applyFill="1" applyBorder="1" applyAlignment="1">
      <alignment horizontal="right" vertical="center" wrapText="1"/>
    </xf>
    <xf numFmtId="0" fontId="20" fillId="0" borderId="62" xfId="2" applyFont="1" applyFill="1" applyBorder="1" applyAlignment="1">
      <alignment horizontal="right" vertical="center" wrapText="1"/>
    </xf>
    <xf numFmtId="0" fontId="20" fillId="0" borderId="63" xfId="2" applyFont="1" applyFill="1" applyBorder="1" applyAlignment="1">
      <alignment horizontal="right" vertical="center" wrapText="1"/>
    </xf>
    <xf numFmtId="0" fontId="16" fillId="0" borderId="90" xfId="2" applyFont="1" applyBorder="1" applyAlignment="1">
      <alignment horizontal="center" vertical="top" wrapText="1"/>
    </xf>
    <xf numFmtId="0" fontId="16" fillId="0" borderId="91" xfId="2" applyFont="1" applyBorder="1" applyAlignment="1">
      <alignment horizontal="center" vertical="top" wrapText="1"/>
    </xf>
    <xf numFmtId="0" fontId="16" fillId="0" borderId="92" xfId="2" applyFont="1" applyBorder="1" applyAlignment="1">
      <alignment horizontal="center" vertical="top" wrapText="1"/>
    </xf>
    <xf numFmtId="0" fontId="16" fillId="0" borderId="120" xfId="2" applyFont="1" applyFill="1" applyBorder="1" applyAlignment="1">
      <alignment horizontal="center" vertical="center"/>
    </xf>
    <xf numFmtId="0" fontId="16" fillId="0" borderId="49" xfId="2" applyFont="1" applyFill="1" applyBorder="1" applyAlignment="1">
      <alignment horizontal="center" vertical="center"/>
    </xf>
    <xf numFmtId="0" fontId="16" fillId="0" borderId="119" xfId="2" applyFont="1" applyFill="1" applyBorder="1" applyAlignment="1">
      <alignment horizontal="center" vertical="center"/>
    </xf>
    <xf numFmtId="3" fontId="20" fillId="0" borderId="49" xfId="2" applyNumberFormat="1" applyFont="1" applyFill="1" applyBorder="1" applyAlignment="1">
      <alignment horizontal="right" vertical="center" wrapText="1" indent="1"/>
    </xf>
    <xf numFmtId="3" fontId="20" fillId="0" borderId="119" xfId="2" applyNumberFormat="1" applyFont="1" applyFill="1" applyBorder="1" applyAlignment="1">
      <alignment horizontal="right" vertical="center" wrapText="1" indent="1"/>
    </xf>
    <xf numFmtId="0" fontId="16" fillId="0" borderId="121" xfId="2" applyFont="1" applyFill="1" applyBorder="1" applyAlignment="1">
      <alignment horizontal="center" vertical="center"/>
    </xf>
    <xf numFmtId="0" fontId="16" fillId="0" borderId="77" xfId="2" applyFont="1" applyFill="1" applyBorder="1" applyAlignment="1">
      <alignment horizontal="center" vertical="center"/>
    </xf>
    <xf numFmtId="0" fontId="16" fillId="0" borderId="78" xfId="2" applyFont="1" applyFill="1" applyBorder="1" applyAlignment="1">
      <alignment horizontal="center" vertical="center"/>
    </xf>
    <xf numFmtId="3" fontId="20" fillId="0" borderId="82" xfId="2" applyNumberFormat="1" applyFont="1" applyFill="1" applyBorder="1" applyAlignment="1" applyProtection="1">
      <alignment horizontal="right" vertical="center" wrapText="1" indent="1"/>
      <protection locked="0"/>
    </xf>
    <xf numFmtId="3" fontId="20" fillId="0" borderId="83" xfId="2" applyNumberFormat="1" applyFont="1" applyFill="1" applyBorder="1" applyAlignment="1" applyProtection="1">
      <alignment horizontal="right" vertical="center" wrapText="1" indent="1"/>
      <protection locked="0"/>
    </xf>
    <xf numFmtId="0" fontId="16" fillId="0" borderId="86" xfId="2" applyFont="1" applyBorder="1" applyAlignment="1">
      <alignment horizontal="center" vertical="center"/>
    </xf>
    <xf numFmtId="0" fontId="16" fillId="0" borderId="87" xfId="2" applyFont="1" applyBorder="1" applyAlignment="1">
      <alignment horizontal="center" vertical="center"/>
    </xf>
    <xf numFmtId="0" fontId="16" fillId="0" borderId="88" xfId="2" applyFont="1" applyBorder="1" applyAlignment="1">
      <alignment horizontal="center" vertical="center"/>
    </xf>
    <xf numFmtId="3" fontId="20" fillId="0" borderId="59" xfId="2" applyNumberFormat="1" applyFont="1" applyBorder="1" applyAlignment="1">
      <alignment horizontal="right" vertical="center" wrapText="1" indent="1"/>
    </xf>
    <xf numFmtId="3" fontId="20" fillId="0" borderId="89" xfId="2" applyNumberFormat="1" applyFont="1" applyBorder="1" applyAlignment="1">
      <alignment horizontal="right" vertical="center" wrapText="1" indent="1"/>
    </xf>
    <xf numFmtId="0" fontId="16"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84" xfId="2" applyFont="1" applyFill="1" applyBorder="1" applyAlignment="1">
      <alignment horizontal="center" vertical="center"/>
    </xf>
    <xf numFmtId="0" fontId="16" fillId="0" borderId="82" xfId="2" applyFont="1" applyFill="1" applyBorder="1" applyAlignment="1">
      <alignment horizontal="center" vertical="center"/>
    </xf>
    <xf numFmtId="0" fontId="16" fillId="0" borderId="85" xfId="2" applyFont="1" applyFill="1" applyBorder="1" applyAlignment="1">
      <alignment horizontal="center" vertical="center"/>
    </xf>
    <xf numFmtId="38" fontId="0" fillId="0" borderId="1" xfId="5" applyFont="1" applyBorder="1" applyAlignment="1">
      <alignment horizontal="left" vertical="center" shrinkToFit="1"/>
    </xf>
    <xf numFmtId="0" fontId="27" fillId="4" borderId="5" xfId="4" applyNumberFormat="1" applyFont="1" applyFill="1" applyBorder="1" applyAlignment="1">
      <alignment horizontal="center" vertical="center"/>
    </xf>
    <xf numFmtId="0" fontId="27" fillId="4" borderId="6" xfId="4" applyNumberFormat="1" applyFont="1" applyFill="1" applyBorder="1" applyAlignment="1">
      <alignment horizontal="center" vertical="center"/>
    </xf>
    <xf numFmtId="0" fontId="27" fillId="4" borderId="7" xfId="4" applyNumberFormat="1" applyFont="1" applyFill="1" applyBorder="1" applyAlignment="1">
      <alignment horizontal="center" vertical="center"/>
    </xf>
    <xf numFmtId="0" fontId="27" fillId="4" borderId="5" xfId="5" applyNumberFormat="1" applyFont="1" applyFill="1" applyBorder="1" applyAlignment="1">
      <alignment horizontal="center" vertical="center" shrinkToFit="1"/>
    </xf>
    <xf numFmtId="0" fontId="27" fillId="4" borderId="6" xfId="5" applyNumberFormat="1" applyFont="1" applyFill="1" applyBorder="1" applyAlignment="1">
      <alignment horizontal="center" vertical="center" shrinkToFit="1"/>
    </xf>
    <xf numFmtId="0" fontId="27" fillId="4" borderId="7" xfId="5" applyNumberFormat="1" applyFont="1" applyFill="1" applyBorder="1" applyAlignment="1">
      <alignment horizontal="center" vertical="center" shrinkToFit="1"/>
    </xf>
    <xf numFmtId="0" fontId="28" fillId="4" borderId="11" xfId="5" applyNumberFormat="1" applyFont="1" applyFill="1" applyBorder="1" applyAlignment="1">
      <alignment horizontal="center" vertical="center" wrapText="1" shrinkToFit="1"/>
    </xf>
    <xf numFmtId="0" fontId="28" fillId="4" borderId="93" xfId="5" applyNumberFormat="1" applyFont="1" applyFill="1" applyBorder="1" applyAlignment="1">
      <alignment horizontal="center" vertical="center" wrapText="1" shrinkToFit="1"/>
    </xf>
    <xf numFmtId="0" fontId="28" fillId="4" borderId="12" xfId="5" applyNumberFormat="1" applyFont="1" applyFill="1" applyBorder="1" applyAlignment="1">
      <alignment horizontal="center" vertical="center" wrapText="1" shrinkToFit="1"/>
    </xf>
    <xf numFmtId="0" fontId="28" fillId="4" borderId="11" xfId="5" applyNumberFormat="1" applyFont="1" applyFill="1" applyBorder="1" applyAlignment="1">
      <alignment horizontal="center" vertical="center" wrapText="1"/>
    </xf>
    <xf numFmtId="0" fontId="28" fillId="4" borderId="93" xfId="5" applyNumberFormat="1" applyFont="1" applyFill="1" applyBorder="1" applyAlignment="1">
      <alignment horizontal="center" vertical="center" wrapText="1"/>
    </xf>
    <xf numFmtId="0" fontId="28" fillId="4" borderId="12" xfId="5" applyNumberFormat="1" applyFont="1" applyFill="1" applyBorder="1" applyAlignment="1">
      <alignment horizontal="center" vertical="center" wrapText="1"/>
    </xf>
    <xf numFmtId="0" fontId="13" fillId="4" borderId="11" xfId="4" applyNumberFormat="1" applyFont="1" applyFill="1" applyBorder="1" applyAlignment="1">
      <alignment horizontal="center" vertical="center" wrapText="1"/>
    </xf>
    <xf numFmtId="0" fontId="13" fillId="4" borderId="12" xfId="4" applyNumberFormat="1" applyFont="1" applyFill="1" applyBorder="1" applyAlignment="1">
      <alignment horizontal="center" vertical="center" wrapText="1"/>
    </xf>
    <xf numFmtId="0" fontId="13" fillId="4" borderId="11" xfId="5" applyNumberFormat="1" applyFont="1" applyFill="1" applyBorder="1" applyAlignment="1">
      <alignment horizontal="center" vertical="center" wrapText="1"/>
    </xf>
    <xf numFmtId="0" fontId="13" fillId="4" borderId="12" xfId="5" applyNumberFormat="1" applyFont="1" applyFill="1" applyBorder="1" applyAlignment="1">
      <alignment horizontal="center" vertical="center" wrapText="1"/>
    </xf>
    <xf numFmtId="0" fontId="10" fillId="0" borderId="11" xfId="4" applyFont="1" applyBorder="1" applyAlignment="1">
      <alignment horizontal="center" vertical="center" wrapText="1"/>
    </xf>
    <xf numFmtId="0" fontId="10" fillId="0" borderId="93" xfId="4" applyFont="1" applyBorder="1" applyAlignment="1">
      <alignment horizontal="center" vertical="center" wrapText="1"/>
    </xf>
    <xf numFmtId="0" fontId="10" fillId="0" borderId="12" xfId="4" applyFont="1" applyBorder="1" applyAlignment="1">
      <alignment horizontal="center" vertical="center" wrapText="1"/>
    </xf>
    <xf numFmtId="0" fontId="27" fillId="4" borderId="11" xfId="4" applyNumberFormat="1" applyFont="1" applyFill="1" applyBorder="1" applyAlignment="1">
      <alignment horizontal="center" vertical="center"/>
    </xf>
    <xf numFmtId="0" fontId="27" fillId="4" borderId="93" xfId="4" applyNumberFormat="1" applyFont="1" applyFill="1" applyBorder="1" applyAlignment="1">
      <alignment horizontal="center" vertical="center"/>
    </xf>
    <xf numFmtId="0" fontId="27" fillId="4" borderId="12" xfId="4" applyNumberFormat="1" applyFont="1" applyFill="1" applyBorder="1" applyAlignment="1">
      <alignment horizontal="center" vertical="center"/>
    </xf>
    <xf numFmtId="0" fontId="13" fillId="4" borderId="11" xfId="5" applyNumberFormat="1" applyFont="1" applyFill="1" applyBorder="1" applyAlignment="1">
      <alignment horizontal="center" vertical="center" wrapText="1" shrinkToFit="1"/>
    </xf>
    <xf numFmtId="0" fontId="13" fillId="4" borderId="93" xfId="5" applyNumberFormat="1" applyFont="1" applyFill="1" applyBorder="1" applyAlignment="1">
      <alignment horizontal="center" vertical="center" wrapText="1" shrinkToFit="1"/>
    </xf>
    <xf numFmtId="0" fontId="13" fillId="4" borderId="12" xfId="5" applyNumberFormat="1" applyFont="1" applyFill="1" applyBorder="1" applyAlignment="1">
      <alignment horizontal="center" vertical="center" wrapText="1" shrinkToFit="1"/>
    </xf>
    <xf numFmtId="0" fontId="13" fillId="4" borderId="12" xfId="4" applyNumberFormat="1" applyFont="1" applyFill="1" applyBorder="1" applyAlignment="1">
      <alignment horizontal="center" vertical="center"/>
    </xf>
    <xf numFmtId="0" fontId="29" fillId="0" borderId="10" xfId="4" applyFont="1" applyBorder="1" applyAlignment="1">
      <alignment horizontal="center" vertical="center" wrapText="1"/>
    </xf>
    <xf numFmtId="0" fontId="29" fillId="0" borderId="107" xfId="4" applyFont="1" applyBorder="1" applyAlignment="1">
      <alignment horizontal="center" vertical="center" wrapText="1"/>
    </xf>
    <xf numFmtId="0" fontId="29" fillId="0" borderId="4" xfId="4" applyFont="1" applyBorder="1" applyAlignment="1">
      <alignment horizontal="center" vertical="center" wrapText="1"/>
    </xf>
    <xf numFmtId="0" fontId="13" fillId="4" borderId="11" xfId="5" applyNumberFormat="1" applyFont="1" applyFill="1" applyBorder="1" applyAlignment="1">
      <alignment horizontal="center" vertical="center" shrinkToFit="1"/>
    </xf>
    <xf numFmtId="0" fontId="13" fillId="4" borderId="12" xfId="5" applyNumberFormat="1" applyFont="1" applyFill="1" applyBorder="1" applyAlignment="1">
      <alignment horizontal="center" vertical="center" shrinkToFit="1"/>
    </xf>
    <xf numFmtId="0" fontId="29" fillId="0" borderId="11" xfId="4" applyFont="1" applyBorder="1" applyAlignment="1">
      <alignment horizontal="center" vertical="center" wrapText="1"/>
    </xf>
    <xf numFmtId="0" fontId="29" fillId="0" borderId="93" xfId="4" applyFont="1" applyBorder="1" applyAlignment="1">
      <alignment horizontal="center" vertical="center" wrapText="1"/>
    </xf>
    <xf numFmtId="0" fontId="29" fillId="0" borderId="12" xfId="4" applyFont="1" applyBorder="1" applyAlignment="1">
      <alignment horizontal="center" vertical="center" wrapText="1"/>
    </xf>
    <xf numFmtId="0" fontId="30" fillId="0" borderId="99" xfId="4" applyFont="1" applyBorder="1" applyAlignment="1">
      <alignment horizontal="center" vertical="center" wrapText="1"/>
    </xf>
    <xf numFmtId="0" fontId="30" fillId="0" borderId="93" xfId="4" applyFont="1" applyBorder="1" applyAlignment="1">
      <alignment horizontal="center" vertical="center" wrapText="1"/>
    </xf>
    <xf numFmtId="0" fontId="30" fillId="0" borderId="103" xfId="4" applyFont="1" applyBorder="1" applyAlignment="1">
      <alignment horizontal="center" vertical="center" wrapText="1"/>
    </xf>
    <xf numFmtId="0" fontId="30" fillId="0" borderId="5" xfId="4" applyFont="1" applyBorder="1" applyAlignment="1">
      <alignment horizontal="left" vertical="center"/>
    </xf>
    <xf numFmtId="0" fontId="30" fillId="0" borderId="7" xfId="4" applyFont="1" applyBorder="1" applyAlignment="1">
      <alignment horizontal="left" vertical="center"/>
    </xf>
    <xf numFmtId="0" fontId="16" fillId="0" borderId="4"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2" xfId="2" applyFont="1" applyBorder="1" applyAlignment="1">
      <alignment horizontal="center" vertical="center"/>
    </xf>
    <xf numFmtId="0" fontId="16" fillId="0" borderId="36" xfId="2" applyFont="1" applyBorder="1" applyAlignment="1">
      <alignment horizontal="center" vertical="center"/>
    </xf>
    <xf numFmtId="0" fontId="16" fillId="0" borderId="81" xfId="2" applyFont="1" applyFill="1" applyBorder="1" applyAlignment="1">
      <alignment horizontal="center" vertical="center"/>
    </xf>
    <xf numFmtId="0" fontId="16" fillId="0" borderId="79" xfId="2" applyFont="1" applyFill="1" applyBorder="1" applyAlignment="1">
      <alignment horizontal="center" vertical="center"/>
    </xf>
    <xf numFmtId="0" fontId="16" fillId="0" borderId="75" xfId="2" applyFont="1" applyFill="1" applyBorder="1" applyAlignment="1">
      <alignment horizontal="center" vertical="center"/>
    </xf>
    <xf numFmtId="3" fontId="20" fillId="0" borderId="79" xfId="2" applyNumberFormat="1" applyFont="1" applyFill="1" applyBorder="1" applyAlignment="1">
      <alignment horizontal="right" vertical="center" wrapText="1" indent="1"/>
    </xf>
    <xf numFmtId="3" fontId="20" fillId="0" borderId="75" xfId="2" applyNumberFormat="1" applyFont="1" applyFill="1" applyBorder="1" applyAlignment="1">
      <alignment horizontal="right" vertical="center" wrapText="1" indent="1"/>
    </xf>
    <xf numFmtId="0" fontId="16" fillId="0" borderId="69" xfId="2" applyFont="1" applyBorder="1" applyAlignment="1" applyProtection="1">
      <alignment horizontal="center" vertical="center" wrapText="1"/>
    </xf>
    <xf numFmtId="0" fontId="16" fillId="0" borderId="70"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16" fillId="0" borderId="12" xfId="2" applyFont="1" applyBorder="1" applyAlignment="1" applyProtection="1">
      <alignment horizontal="center" vertical="center" wrapText="1"/>
    </xf>
    <xf numFmtId="0" fontId="16" fillId="0" borderId="12" xfId="2" applyFont="1" applyBorder="1" applyAlignment="1" applyProtection="1">
      <alignment horizontal="center" vertical="center"/>
    </xf>
    <xf numFmtId="0" fontId="16" fillId="0" borderId="36" xfId="2" applyFont="1" applyBorder="1" applyAlignment="1" applyProtection="1">
      <alignment horizontal="center" vertical="center"/>
    </xf>
    <xf numFmtId="0" fontId="17" fillId="0" borderId="0" xfId="2" applyFont="1" applyFill="1" applyAlignment="1" applyProtection="1">
      <alignment horizontal="center" vertical="center" wrapText="1"/>
    </xf>
    <xf numFmtId="0" fontId="19" fillId="0" borderId="38" xfId="2" applyFont="1" applyFill="1" applyBorder="1" applyAlignment="1" applyProtection="1">
      <alignment horizontal="left" vertical="center" wrapText="1"/>
    </xf>
    <xf numFmtId="0" fontId="7" fillId="0" borderId="0" xfId="2" applyFont="1" applyFill="1" applyBorder="1" applyAlignment="1" applyProtection="1">
      <alignment horizontal="left" vertical="top" wrapText="1"/>
    </xf>
    <xf numFmtId="0" fontId="16" fillId="0" borderId="41" xfId="2" applyFont="1" applyBorder="1" applyAlignment="1" applyProtection="1">
      <alignment horizontal="center" vertical="center" wrapText="1"/>
    </xf>
    <xf numFmtId="0" fontId="16" fillId="0" borderId="47" xfId="2" applyFont="1" applyBorder="1" applyAlignment="1" applyProtection="1">
      <alignment horizontal="center" vertical="center" wrapText="1"/>
    </xf>
    <xf numFmtId="0" fontId="16" fillId="0" borderId="108" xfId="2" applyFont="1" applyBorder="1" applyAlignment="1" applyProtection="1">
      <alignment horizontal="center" vertical="center" wrapText="1"/>
    </xf>
    <xf numFmtId="0" fontId="16" fillId="0" borderId="42" xfId="2" applyFont="1" applyBorder="1" applyAlignment="1" applyProtection="1">
      <alignment horizontal="left" vertical="top" wrapText="1"/>
    </xf>
    <xf numFmtId="0" fontId="16" fillId="0" borderId="43" xfId="2" applyFont="1" applyBorder="1" applyAlignment="1" applyProtection="1">
      <alignment horizontal="left" vertical="top" wrapText="1"/>
    </xf>
    <xf numFmtId="0" fontId="16" fillId="0" borderId="44" xfId="2" applyFont="1" applyBorder="1" applyAlignment="1" applyProtection="1">
      <alignment horizontal="left" vertical="top" wrapText="1"/>
    </xf>
    <xf numFmtId="0" fontId="16" fillId="0" borderId="45" xfId="2" applyFont="1" applyBorder="1" applyAlignment="1" applyProtection="1">
      <alignment horizontal="left" vertical="top" wrapText="1"/>
    </xf>
    <xf numFmtId="0" fontId="16" fillId="0" borderId="46" xfId="2" applyFont="1" applyBorder="1" applyAlignment="1" applyProtection="1">
      <alignment horizontal="left" vertical="top" wrapText="1"/>
    </xf>
    <xf numFmtId="3" fontId="20" fillId="0" borderId="50" xfId="2" applyNumberFormat="1" applyFont="1" applyFill="1" applyBorder="1" applyAlignment="1" applyProtection="1">
      <alignment horizontal="right" vertical="center" wrapText="1"/>
    </xf>
    <xf numFmtId="0" fontId="20" fillId="0" borderId="51" xfId="2" applyFont="1" applyFill="1" applyBorder="1" applyAlignment="1" applyProtection="1">
      <alignment horizontal="right" vertical="center" wrapText="1"/>
    </xf>
    <xf numFmtId="0" fontId="20" fillId="0" borderId="52" xfId="2" applyFont="1" applyFill="1" applyBorder="1" applyAlignment="1" applyProtection="1">
      <alignment horizontal="right" vertical="center" wrapText="1"/>
    </xf>
    <xf numFmtId="0" fontId="16" fillId="0" borderId="54" xfId="2" applyFont="1" applyBorder="1" applyAlignment="1" applyProtection="1">
      <alignment horizontal="left" vertical="top" wrapText="1"/>
    </xf>
    <xf numFmtId="0" fontId="16" fillId="0" borderId="55" xfId="2" applyFont="1" applyBorder="1" applyAlignment="1" applyProtection="1">
      <alignment horizontal="left" vertical="top" wrapText="1"/>
    </xf>
    <xf numFmtId="0" fontId="16" fillId="0" borderId="56" xfId="2" applyFont="1" applyBorder="1" applyAlignment="1" applyProtection="1">
      <alignment horizontal="left" vertical="top" wrapText="1"/>
    </xf>
    <xf numFmtId="0" fontId="16" fillId="0" borderId="57" xfId="2" applyFont="1" applyBorder="1" applyAlignment="1" applyProtection="1">
      <alignment horizontal="left" vertical="top" wrapText="1"/>
    </xf>
    <xf numFmtId="0" fontId="16" fillId="0" borderId="58" xfId="2" applyFont="1" applyBorder="1" applyAlignment="1" applyProtection="1">
      <alignment horizontal="left" vertical="top" wrapText="1"/>
    </xf>
    <xf numFmtId="3" fontId="20" fillId="0" borderId="61" xfId="2" applyNumberFormat="1" applyFont="1" applyFill="1" applyBorder="1" applyAlignment="1" applyProtection="1">
      <alignment horizontal="right" vertical="center" wrapText="1"/>
    </xf>
    <xf numFmtId="0" fontId="20" fillId="0" borderId="62" xfId="2" applyFont="1" applyFill="1" applyBorder="1" applyAlignment="1" applyProtection="1">
      <alignment horizontal="right" vertical="center" wrapText="1"/>
    </xf>
    <xf numFmtId="0" fontId="20" fillId="0" borderId="63" xfId="2" applyFont="1" applyFill="1" applyBorder="1" applyAlignment="1" applyProtection="1">
      <alignment horizontal="right" vertical="center" wrapText="1"/>
    </xf>
    <xf numFmtId="0" fontId="19" fillId="0" borderId="65"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67" xfId="2" applyFont="1" applyBorder="1" applyAlignment="1" applyProtection="1">
      <alignment horizontal="left" vertical="center" wrapText="1"/>
    </xf>
    <xf numFmtId="0" fontId="6" fillId="0" borderId="74" xfId="2" applyFont="1" applyFill="1" applyBorder="1" applyAlignment="1" applyProtection="1">
      <alignment horizontal="center" vertical="center" shrinkToFit="1"/>
    </xf>
    <xf numFmtId="0" fontId="6" fillId="0" borderId="75" xfId="2" applyFont="1" applyFill="1" applyBorder="1" applyAlignment="1" applyProtection="1">
      <alignment horizontal="center" vertical="center" shrinkToFit="1"/>
    </xf>
    <xf numFmtId="3" fontId="20" fillId="3" borderId="77" xfId="2" applyNumberFormat="1" applyFont="1" applyFill="1" applyBorder="1" applyAlignment="1" applyProtection="1">
      <alignment horizontal="right" vertical="center" wrapText="1" indent="1"/>
    </xf>
    <xf numFmtId="3" fontId="20" fillId="3" borderId="78" xfId="2" applyNumberFormat="1" applyFont="1" applyFill="1" applyBorder="1" applyAlignment="1" applyProtection="1">
      <alignment horizontal="right" vertical="center" wrapText="1" indent="1"/>
    </xf>
    <xf numFmtId="0" fontId="6" fillId="0" borderId="56" xfId="2" applyFont="1" applyFill="1" applyBorder="1" applyAlignment="1" applyProtection="1">
      <alignment horizontal="center" vertical="center" shrinkToFit="1"/>
    </xf>
    <xf numFmtId="0" fontId="6" fillId="0" borderId="72" xfId="2" applyFont="1" applyFill="1" applyBorder="1" applyAlignment="1" applyProtection="1">
      <alignment horizontal="center" vertical="center" shrinkToFit="1"/>
    </xf>
    <xf numFmtId="3" fontId="20" fillId="3" borderId="9" xfId="2" applyNumberFormat="1" applyFont="1" applyFill="1" applyBorder="1" applyAlignment="1" applyProtection="1">
      <alignment horizontal="right" vertical="center" wrapText="1" indent="1"/>
    </xf>
    <xf numFmtId="3" fontId="20" fillId="3" borderId="10" xfId="2" applyNumberFormat="1" applyFont="1" applyFill="1" applyBorder="1" applyAlignment="1" applyProtection="1">
      <alignment horizontal="right" vertical="center" wrapText="1" indent="1"/>
    </xf>
    <xf numFmtId="0" fontId="16" fillId="0" borderId="8" xfId="2" applyFont="1" applyFill="1" applyBorder="1" applyAlignment="1" applyProtection="1">
      <alignment horizontal="center" vertical="center"/>
    </xf>
    <xf numFmtId="0" fontId="16" fillId="0" borderId="9" xfId="2" applyFont="1" applyFill="1" applyBorder="1" applyAlignment="1" applyProtection="1">
      <alignment horizontal="center" vertical="center"/>
    </xf>
    <xf numFmtId="0" fontId="16" fillId="0" borderId="26" xfId="2"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0" xfId="2" applyFont="1" applyFill="1" applyBorder="1" applyAlignment="1" applyProtection="1">
      <alignment horizontal="center" vertical="center"/>
    </xf>
    <xf numFmtId="0" fontId="16" fillId="0" borderId="28" xfId="2" applyFont="1" applyFill="1" applyBorder="1" applyAlignment="1" applyProtection="1">
      <alignment horizontal="center" vertical="center"/>
    </xf>
    <xf numFmtId="0" fontId="16" fillId="0" borderId="84" xfId="2" applyFont="1" applyFill="1" applyBorder="1" applyAlignment="1" applyProtection="1">
      <alignment horizontal="center" vertical="center"/>
    </xf>
    <xf numFmtId="0" fontId="16" fillId="0" borderId="82" xfId="2" applyFont="1" applyFill="1" applyBorder="1" applyAlignment="1" applyProtection="1">
      <alignment horizontal="center" vertical="center"/>
    </xf>
    <xf numFmtId="0" fontId="16" fillId="0" borderId="85" xfId="2" applyFont="1" applyFill="1" applyBorder="1" applyAlignment="1" applyProtection="1">
      <alignment horizontal="center" vertical="center"/>
    </xf>
    <xf numFmtId="3" fontId="20" fillId="3" borderId="76" xfId="2" applyNumberFormat="1" applyFont="1" applyFill="1" applyBorder="1" applyAlignment="1" applyProtection="1">
      <alignment horizontal="right" vertical="center" wrapText="1" indent="1"/>
    </xf>
    <xf numFmtId="3" fontId="20" fillId="3" borderId="75" xfId="2" applyNumberFormat="1" applyFont="1" applyFill="1" applyBorder="1" applyAlignment="1" applyProtection="1">
      <alignment horizontal="right" vertical="center" wrapText="1" indent="1"/>
    </xf>
    <xf numFmtId="0" fontId="16" fillId="0" borderId="86" xfId="2" applyFont="1" applyBorder="1" applyAlignment="1" applyProtection="1">
      <alignment horizontal="center" vertical="center"/>
    </xf>
    <xf numFmtId="0" fontId="16" fillId="0" borderId="87" xfId="2" applyFont="1" applyBorder="1" applyAlignment="1" applyProtection="1">
      <alignment horizontal="center" vertical="center"/>
    </xf>
    <xf numFmtId="0" fontId="16" fillId="0" borderId="88" xfId="2" applyFont="1" applyBorder="1" applyAlignment="1" applyProtection="1">
      <alignment horizontal="center" vertical="center"/>
    </xf>
    <xf numFmtId="3" fontId="20" fillId="0" borderId="59" xfId="2" applyNumberFormat="1" applyFont="1" applyBorder="1" applyAlignment="1" applyProtection="1">
      <alignment horizontal="right" vertical="center" wrapText="1" indent="1"/>
    </xf>
    <xf numFmtId="3" fontId="20" fillId="0" borderId="89" xfId="2" applyNumberFormat="1" applyFont="1" applyBorder="1" applyAlignment="1" applyProtection="1">
      <alignment horizontal="right" vertical="center" wrapText="1" indent="1"/>
    </xf>
    <xf numFmtId="0" fontId="16" fillId="0" borderId="90" xfId="2" applyFont="1" applyBorder="1" applyAlignment="1" applyProtection="1">
      <alignment horizontal="center" vertical="top" wrapText="1"/>
    </xf>
    <xf numFmtId="0" fontId="16" fillId="0" borderId="91" xfId="2" applyFont="1" applyBorder="1" applyAlignment="1" applyProtection="1">
      <alignment horizontal="center" vertical="top" wrapText="1"/>
    </xf>
    <xf numFmtId="0" fontId="16" fillId="0" borderId="92" xfId="2" applyFont="1" applyBorder="1" applyAlignment="1" applyProtection="1">
      <alignment horizontal="center" vertical="top" wrapText="1"/>
    </xf>
    <xf numFmtId="0" fontId="16" fillId="0" borderId="120" xfId="2" applyFont="1" applyFill="1" applyBorder="1" applyAlignment="1" applyProtection="1">
      <alignment horizontal="center" vertical="center"/>
    </xf>
    <xf numFmtId="0" fontId="16" fillId="0" borderId="49" xfId="2" applyFont="1" applyFill="1" applyBorder="1" applyAlignment="1" applyProtection="1">
      <alignment horizontal="center" vertical="center"/>
    </xf>
    <xf numFmtId="0" fontId="16" fillId="0" borderId="119" xfId="2" applyFont="1" applyFill="1" applyBorder="1" applyAlignment="1" applyProtection="1">
      <alignment horizontal="center" vertical="center"/>
    </xf>
    <xf numFmtId="3" fontId="20" fillId="0" borderId="49" xfId="2" applyNumberFormat="1" applyFont="1" applyFill="1" applyBorder="1" applyAlignment="1" applyProtection="1">
      <alignment horizontal="right" vertical="center" wrapText="1" indent="1"/>
    </xf>
    <xf numFmtId="3" fontId="20" fillId="0" borderId="119" xfId="2" applyNumberFormat="1" applyFont="1" applyFill="1" applyBorder="1" applyAlignment="1" applyProtection="1">
      <alignment horizontal="right" vertical="center" wrapText="1" indent="1"/>
    </xf>
    <xf numFmtId="0" fontId="16" fillId="0" borderId="121" xfId="2" applyFont="1" applyFill="1" applyBorder="1" applyAlignment="1" applyProtection="1">
      <alignment horizontal="center" vertical="center"/>
    </xf>
    <xf numFmtId="0" fontId="16" fillId="0" borderId="77" xfId="2" applyFont="1" applyFill="1" applyBorder="1" applyAlignment="1" applyProtection="1">
      <alignment horizontal="center" vertical="center"/>
    </xf>
    <xf numFmtId="0" fontId="16" fillId="0" borderId="78" xfId="2" applyFont="1" applyFill="1" applyBorder="1" applyAlignment="1" applyProtection="1">
      <alignment horizontal="center" vertical="center"/>
    </xf>
    <xf numFmtId="3" fontId="20" fillId="0" borderId="82" xfId="2" applyNumberFormat="1" applyFont="1" applyFill="1" applyBorder="1" applyAlignment="1" applyProtection="1">
      <alignment horizontal="right" vertical="center" wrapText="1" indent="1"/>
    </xf>
    <xf numFmtId="3" fontId="20" fillId="0" borderId="83" xfId="2" applyNumberFormat="1" applyFont="1" applyFill="1" applyBorder="1" applyAlignment="1" applyProtection="1">
      <alignment horizontal="right" vertical="center" wrapText="1" indent="1"/>
    </xf>
    <xf numFmtId="0" fontId="29" fillId="0" borderId="31"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23" xfId="4" applyFont="1" applyBorder="1" applyAlignment="1">
      <alignment horizontal="center" vertical="center" wrapText="1"/>
    </xf>
    <xf numFmtId="0" fontId="13" fillId="4" borderId="93" xfId="5"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3">
    <cellStyle name="ハイパーリンク" xfId="7" builtinId="8"/>
    <cellStyle name="ハイパーリンク 2" xfId="12" xr:uid="{209B9387-5736-4421-961C-F5F63A483A59}"/>
    <cellStyle name="桁区切り" xfId="1" builtinId="6"/>
    <cellStyle name="桁区切り 2" xfId="5" xr:uid="{00000000-0005-0000-0000-000001000000}"/>
    <cellStyle name="桁区切り 3" xfId="6" xr:uid="{00000000-0005-0000-0000-000002000000}"/>
    <cellStyle name="桁区切り 4" xfId="9" xr:uid="{77ACD60A-A9C0-418E-BE58-90AEABA4726C}"/>
    <cellStyle name="桁区切り 5" xfId="11" xr:uid="{E7184651-1896-43D8-A6C9-586B8A781FAE}"/>
    <cellStyle name="標準" xfId="0" builtinId="0"/>
    <cellStyle name="標準 2" xfId="2" xr:uid="{00000000-0005-0000-0000-000004000000}"/>
    <cellStyle name="標準 2 2" xfId="8" xr:uid="{EB78BFCD-60CA-45BD-B64E-6D14C8A17FC1}"/>
    <cellStyle name="標準 3" xfId="3" xr:uid="{00000000-0005-0000-0000-000005000000}"/>
    <cellStyle name="標準 3 2" xfId="4" xr:uid="{00000000-0005-0000-0000-000006000000}"/>
    <cellStyle name="標準 4" xfId="10" xr:uid="{2C73AD8B-0F5A-4E1F-BAD1-72052611401F}"/>
  </cellStyles>
  <dxfs count="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224</xdr:row>
          <xdr:rowOff>57150</xdr:rowOff>
        </xdr:from>
        <xdr:to>
          <xdr:col>5</xdr:col>
          <xdr:colOff>19050</xdr:colOff>
          <xdr:row>224</xdr:row>
          <xdr:rowOff>190500</xdr:rowOff>
        </xdr:to>
        <xdr:sp macro="" textlink="">
          <xdr:nvSpPr>
            <xdr:cNvPr id="6145" name="CheckBox1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47625</xdr:rowOff>
        </xdr:from>
        <xdr:to>
          <xdr:col>5</xdr:col>
          <xdr:colOff>19050</xdr:colOff>
          <xdr:row>225</xdr:row>
          <xdr:rowOff>180975</xdr:rowOff>
        </xdr:to>
        <xdr:sp macro="" textlink="">
          <xdr:nvSpPr>
            <xdr:cNvPr id="6146" name="CheckBox1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230</xdr:row>
          <xdr:rowOff>57150</xdr:rowOff>
        </xdr:from>
        <xdr:to>
          <xdr:col>5</xdr:col>
          <xdr:colOff>38100</xdr:colOff>
          <xdr:row>230</xdr:row>
          <xdr:rowOff>190500</xdr:rowOff>
        </xdr:to>
        <xdr:sp macro="" textlink="">
          <xdr:nvSpPr>
            <xdr:cNvPr id="6147" name="CheckBox15"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57150</xdr:rowOff>
        </xdr:from>
        <xdr:to>
          <xdr:col>5</xdr:col>
          <xdr:colOff>38100</xdr:colOff>
          <xdr:row>231</xdr:row>
          <xdr:rowOff>190500</xdr:rowOff>
        </xdr:to>
        <xdr:sp macro="" textlink="">
          <xdr:nvSpPr>
            <xdr:cNvPr id="6148" name="CheckBox16"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251</xdr:row>
          <xdr:rowOff>47625</xdr:rowOff>
        </xdr:from>
        <xdr:to>
          <xdr:col>5</xdr:col>
          <xdr:colOff>0</xdr:colOff>
          <xdr:row>251</xdr:row>
          <xdr:rowOff>180975</xdr:rowOff>
        </xdr:to>
        <xdr:sp macro="" textlink="">
          <xdr:nvSpPr>
            <xdr:cNvPr id="6171" name="CheckBox19"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254</xdr:row>
          <xdr:rowOff>28575</xdr:rowOff>
        </xdr:from>
        <xdr:to>
          <xdr:col>5</xdr:col>
          <xdr:colOff>0</xdr:colOff>
          <xdr:row>254</xdr:row>
          <xdr:rowOff>161925</xdr:rowOff>
        </xdr:to>
        <xdr:sp macro="" textlink="">
          <xdr:nvSpPr>
            <xdr:cNvPr id="6173" name="CheckBox21"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76200</xdr:rowOff>
        </xdr:from>
        <xdr:to>
          <xdr:col>5</xdr:col>
          <xdr:colOff>28575</xdr:colOff>
          <xdr:row>170</xdr:row>
          <xdr:rowOff>209550</xdr:rowOff>
        </xdr:to>
        <xdr:sp macro="" textlink="">
          <xdr:nvSpPr>
            <xdr:cNvPr id="6174" name="CheckBox11"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242</xdr:row>
          <xdr:rowOff>57150</xdr:rowOff>
        </xdr:from>
        <xdr:to>
          <xdr:col>5</xdr:col>
          <xdr:colOff>38100</xdr:colOff>
          <xdr:row>242</xdr:row>
          <xdr:rowOff>190500</xdr:rowOff>
        </xdr:to>
        <xdr:sp macro="" textlink="">
          <xdr:nvSpPr>
            <xdr:cNvPr id="6180" name="CheckBox17"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66675</xdr:rowOff>
        </xdr:from>
        <xdr:to>
          <xdr:col>6</xdr:col>
          <xdr:colOff>38100</xdr:colOff>
          <xdr:row>119</xdr:row>
          <xdr:rowOff>200025</xdr:rowOff>
        </xdr:to>
        <xdr:sp macro="" textlink="">
          <xdr:nvSpPr>
            <xdr:cNvPr id="6181" name="CheckBox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66675</xdr:rowOff>
        </xdr:from>
        <xdr:to>
          <xdr:col>6</xdr:col>
          <xdr:colOff>38100</xdr:colOff>
          <xdr:row>120</xdr:row>
          <xdr:rowOff>200025</xdr:rowOff>
        </xdr:to>
        <xdr:sp macro="" textlink="">
          <xdr:nvSpPr>
            <xdr:cNvPr id="6182" name="CheckBox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66675</xdr:rowOff>
        </xdr:from>
        <xdr:to>
          <xdr:col>6</xdr:col>
          <xdr:colOff>38100</xdr:colOff>
          <xdr:row>126</xdr:row>
          <xdr:rowOff>200025</xdr:rowOff>
        </xdr:to>
        <xdr:sp macro="" textlink="">
          <xdr:nvSpPr>
            <xdr:cNvPr id="6183" name="CheckBox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28575</xdr:rowOff>
        </xdr:from>
        <xdr:to>
          <xdr:col>6</xdr:col>
          <xdr:colOff>38100</xdr:colOff>
          <xdr:row>127</xdr:row>
          <xdr:rowOff>161925</xdr:rowOff>
        </xdr:to>
        <xdr:sp macro="" textlink="">
          <xdr:nvSpPr>
            <xdr:cNvPr id="6184" name="CheckBox1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252</xdr:row>
          <xdr:rowOff>38100</xdr:rowOff>
        </xdr:from>
        <xdr:to>
          <xdr:col>5</xdr:col>
          <xdr:colOff>0</xdr:colOff>
          <xdr:row>252</xdr:row>
          <xdr:rowOff>171450</xdr:rowOff>
        </xdr:to>
        <xdr:sp macro="" textlink="">
          <xdr:nvSpPr>
            <xdr:cNvPr id="6185" name="CheckBox20"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47625</xdr:rowOff>
        </xdr:from>
        <xdr:to>
          <xdr:col>6</xdr:col>
          <xdr:colOff>9525</xdr:colOff>
          <xdr:row>91</xdr:row>
          <xdr:rowOff>180975</xdr:rowOff>
        </xdr:to>
        <xdr:sp macro="" textlink="">
          <xdr:nvSpPr>
            <xdr:cNvPr id="6197" name="CheckBox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47625</xdr:rowOff>
        </xdr:from>
        <xdr:to>
          <xdr:col>6</xdr:col>
          <xdr:colOff>9525</xdr:colOff>
          <xdr:row>92</xdr:row>
          <xdr:rowOff>180975</xdr:rowOff>
        </xdr:to>
        <xdr:sp macro="" textlink="">
          <xdr:nvSpPr>
            <xdr:cNvPr id="6198" name="CheckBox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47625</xdr:rowOff>
        </xdr:from>
        <xdr:to>
          <xdr:col>6</xdr:col>
          <xdr:colOff>9525</xdr:colOff>
          <xdr:row>95</xdr:row>
          <xdr:rowOff>180975</xdr:rowOff>
        </xdr:to>
        <xdr:sp macro="" textlink="">
          <xdr:nvSpPr>
            <xdr:cNvPr id="6199" name="CheckBox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47625</xdr:rowOff>
        </xdr:from>
        <xdr:to>
          <xdr:col>6</xdr:col>
          <xdr:colOff>9525</xdr:colOff>
          <xdr:row>96</xdr:row>
          <xdr:rowOff>180975</xdr:rowOff>
        </xdr:to>
        <xdr:sp macro="" textlink="">
          <xdr:nvSpPr>
            <xdr:cNvPr id="6200" name="CheckBox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243</xdr:row>
          <xdr:rowOff>57150</xdr:rowOff>
        </xdr:from>
        <xdr:to>
          <xdr:col>5</xdr:col>
          <xdr:colOff>38100</xdr:colOff>
          <xdr:row>243</xdr:row>
          <xdr:rowOff>190500</xdr:rowOff>
        </xdr:to>
        <xdr:sp macro="" textlink="">
          <xdr:nvSpPr>
            <xdr:cNvPr id="6201" name="CheckBox18"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19050</xdr:colOff>
      <xdr:row>23</xdr:row>
      <xdr:rowOff>0</xdr:rowOff>
    </xdr:from>
    <xdr:to>
      <xdr:col>86</xdr:col>
      <xdr:colOff>447675</xdr:colOff>
      <xdr:row>27</xdr:row>
      <xdr:rowOff>161925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91400" y="5476875"/>
          <a:ext cx="5915025" cy="9239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共同事業者が６社以上の場合は、６社目からは「共同事業者」シートに記載してください。</a:t>
          </a:r>
        </a:p>
      </xdr:txBody>
    </xdr:sp>
    <xdr:clientData/>
  </xdr:twoCellAnchor>
  <xdr:twoCellAnchor>
    <xdr:from>
      <xdr:col>78</xdr:col>
      <xdr:colOff>361950</xdr:colOff>
      <xdr:row>61</xdr:row>
      <xdr:rowOff>19050</xdr:rowOff>
    </xdr:from>
    <xdr:to>
      <xdr:col>86</xdr:col>
      <xdr:colOff>38100</xdr:colOff>
      <xdr:row>95</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62825" y="12763500"/>
          <a:ext cx="5095875" cy="70866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導入する設備等</a:t>
          </a:r>
          <a:r>
            <a:rPr kumimoji="1" lang="en-US" altLang="ja-JP" sz="1050">
              <a:solidFill>
                <a:srgbClr val="FF0000"/>
              </a:solidFill>
              <a:latin typeface="+mn-ea"/>
              <a:ea typeface="+mn-ea"/>
            </a:rPr>
            <a:t>】 </a:t>
          </a:r>
          <a:r>
            <a:rPr kumimoji="1" lang="ja-JP" altLang="en-US" sz="1050">
              <a:solidFill>
                <a:srgbClr val="FF0000"/>
              </a:solidFill>
              <a:latin typeface="+mn-ea"/>
              <a:ea typeface="+mn-ea"/>
            </a:rPr>
            <a:t>ソーラーカーポートを設置する場合は、不動産登記法上の建物に設置しないこと、空き地に設置しないことを確認し、チェックボックスにチェックを入れてください。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＊「設置予定土地の現在の利用状況」は、補助対象設備を導入予定の土地の現在の利用状況を記入し、現在の利用状況が判る図面・写真等を</a:t>
          </a:r>
          <a:r>
            <a:rPr kumimoji="1" lang="en-US" altLang="ja-JP" sz="1050">
              <a:solidFill>
                <a:srgbClr val="FF0000"/>
              </a:solidFill>
              <a:latin typeface="+mn-ea"/>
              <a:ea typeface="+mn-ea"/>
            </a:rPr>
            <a:t>B-2</a:t>
          </a:r>
          <a:r>
            <a:rPr kumimoji="1" lang="ja-JP" altLang="en-US" sz="1050">
              <a:solidFill>
                <a:srgbClr val="FF0000"/>
              </a:solidFill>
              <a:latin typeface="+mn-ea"/>
              <a:ea typeface="+mn-ea"/>
            </a:rPr>
            <a:t>に添付してください（例：駐車場）。</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＊「導入内容」は、ソ－ラーカーポート（一体型、搭載型）、水上太陽光、その他の太陽光発電導入手法のいずれであるかをリストから選択してください。</a:t>
          </a:r>
        </a:p>
        <a:p>
          <a:r>
            <a:rPr kumimoji="1" lang="ja-JP" altLang="en-US" sz="1050">
              <a:solidFill>
                <a:srgbClr val="FF0000"/>
              </a:solidFill>
              <a:latin typeface="+mn-ea"/>
              <a:ea typeface="+mn-ea"/>
            </a:rPr>
            <a:t>（設備内容）は、導入予定の設備の内容を記入してください（小数点第２位以下切り捨て。</a:t>
          </a:r>
          <a:r>
            <a:rPr kumimoji="1" lang="ja-JP" altLang="en-US" sz="1050" b="1" u="sng">
              <a:solidFill>
                <a:sysClr val="windowText" lastClr="000000"/>
              </a:solidFill>
              <a:latin typeface="+mn-ea"/>
              <a:ea typeface="+mn-ea"/>
            </a:rPr>
            <a:t>小数点２位以下を入力するとセルの背景色が赤色になります。</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・積載率（太陽光発電モジュール容量</a:t>
          </a:r>
          <a:r>
            <a:rPr kumimoji="1" lang="en-US" altLang="ja-JP" sz="1050">
              <a:solidFill>
                <a:srgbClr val="FF0000"/>
              </a:solidFill>
              <a:latin typeface="+mn-ea"/>
              <a:ea typeface="+mn-ea"/>
            </a:rPr>
            <a:t>÷</a:t>
          </a:r>
          <a:r>
            <a:rPr kumimoji="1" lang="ja-JP" altLang="en-US" sz="1050">
              <a:solidFill>
                <a:srgbClr val="FF0000"/>
              </a:solidFill>
              <a:latin typeface="+mn-ea"/>
              <a:ea typeface="+mn-ea"/>
            </a:rPr>
            <a:t>パワーコンディショナの最大定格出力）は、</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a:t>
          </a:r>
          <a:r>
            <a:rPr kumimoji="1" lang="en-US" altLang="ja-JP" sz="1050">
              <a:solidFill>
                <a:srgbClr val="FF0000"/>
              </a:solidFill>
              <a:latin typeface="+mn-ea"/>
              <a:ea typeface="+mn-ea"/>
            </a:rPr>
            <a:t>1</a:t>
          </a:r>
          <a:r>
            <a:rPr kumimoji="1" lang="ja-JP" altLang="en-US" sz="1050">
              <a:solidFill>
                <a:srgbClr val="FF0000"/>
              </a:solidFill>
              <a:latin typeface="+mn-ea"/>
              <a:ea typeface="+mn-ea"/>
            </a:rPr>
            <a:t>以上であるが要件です。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・「区分」は、蓄電池を導入する場合には、リストから「業務用」又は「家庭用」を</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選択してください。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＊「カーポートの強度」は、導入設備の耐風圧強度及び耐積雪強度を記載してください（ソーラーカーポートのみ）。</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＊「設置場所の環境」は、設置予定場所における建築基準法に基づく基準風速及び垂直積雪量を記入し、充足することを示すとともに、その根拠資料を添付してください。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する設備等に関する説明や技術的な特徴（複数の設備を導入する場合は、設備ごとに）を簡潔に記載してください。その上で、仕様、規模、数量、新規・更新の別、価格、システム全体図等を提出してください。</a:t>
          </a:r>
        </a:p>
        <a:p>
          <a:r>
            <a:rPr kumimoji="1" lang="ja-JP" altLang="en-US" sz="1050">
              <a:solidFill>
                <a:srgbClr val="FF0000"/>
              </a:solidFill>
              <a:latin typeface="+mn-ea"/>
              <a:ea typeface="+mn-ea"/>
            </a:rPr>
            <a:t>＊「災害時に導入する設備が稼働するか」は、導入する電力設備が災害時にも稼働する場合は「稼働する」を選択、稼働しない場合は「稼働しない」を選択して下さい。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「稼働する」を選択した場合は、発電量が、事業実施場所における停電時に使用を想定している特定負荷の電力消費量を充足することを示すこと（小数点２位以下切り捨て）。</a:t>
          </a:r>
        </a:p>
        <a:p>
          <a:endParaRPr kumimoji="1" lang="ja-JP" altLang="en-US" sz="1100"/>
        </a:p>
      </xdr:txBody>
    </xdr:sp>
    <xdr:clientData/>
  </xdr:twoCellAnchor>
  <xdr:twoCellAnchor>
    <xdr:from>
      <xdr:col>78</xdr:col>
      <xdr:colOff>361950</xdr:colOff>
      <xdr:row>101</xdr:row>
      <xdr:rowOff>28575</xdr:rowOff>
    </xdr:from>
    <xdr:to>
      <xdr:col>86</xdr:col>
      <xdr:colOff>57150</xdr:colOff>
      <xdr:row>107</xdr:row>
      <xdr:rowOff>57150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62825" y="21126450"/>
          <a:ext cx="5553075" cy="9048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事業実施場所の地図</a:t>
          </a:r>
          <a:r>
            <a:rPr kumimoji="1" lang="en-US" altLang="ja-JP" sz="1050">
              <a:solidFill>
                <a:srgbClr val="FF0000"/>
              </a:solidFill>
            </a:rPr>
            <a:t>】</a:t>
          </a:r>
          <a:r>
            <a:rPr kumimoji="1" lang="ja-JP" altLang="en-US" sz="1050">
              <a:solidFill>
                <a:srgbClr val="FF0000"/>
              </a:solidFill>
            </a:rPr>
            <a:t>事業実施位置が分かる地図を挿入してください（</a:t>
          </a:r>
          <a:r>
            <a:rPr kumimoji="1" lang="en-US" altLang="ja-JP" sz="1050">
              <a:solidFill>
                <a:srgbClr val="FF0000"/>
              </a:solidFill>
            </a:rPr>
            <a:t>B-2</a:t>
          </a:r>
          <a:r>
            <a:rPr kumimoji="1" lang="ja-JP" altLang="en-US" sz="1050">
              <a:solidFill>
                <a:srgbClr val="FF0000"/>
              </a:solidFill>
            </a:rPr>
            <a:t>で提出の場合は不要）。挿入できない場合は、当該地図を添付してください（</a:t>
          </a:r>
          <a:r>
            <a:rPr kumimoji="1" lang="en-US" altLang="ja-JP" sz="1050">
              <a:solidFill>
                <a:srgbClr val="FF0000"/>
              </a:solidFill>
            </a:rPr>
            <a:t>B-2</a:t>
          </a:r>
          <a:r>
            <a:rPr kumimoji="1" lang="ja-JP" altLang="en-US" sz="1050">
              <a:solidFill>
                <a:srgbClr val="FF0000"/>
              </a:solidFill>
            </a:rPr>
            <a:t>）。複数設備の導入を検討する場合もできる限り１枚の地図におさめてください（縮尺を明示）。</a:t>
          </a:r>
        </a:p>
      </xdr:txBody>
    </xdr:sp>
    <xdr:clientData/>
  </xdr:twoCellAnchor>
  <xdr:twoCellAnchor>
    <xdr:from>
      <xdr:col>79</xdr:col>
      <xdr:colOff>9524</xdr:colOff>
      <xdr:row>131</xdr:row>
      <xdr:rowOff>209549</xdr:rowOff>
    </xdr:from>
    <xdr:to>
      <xdr:col>86</xdr:col>
      <xdr:colOff>247649</xdr:colOff>
      <xdr:row>142</xdr:row>
      <xdr:rowOff>-1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00899" y="27855862"/>
          <a:ext cx="5310188" cy="226695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補助対象設備による電力の使途</a:t>
          </a:r>
          <a:r>
            <a:rPr kumimoji="1" lang="en-US" altLang="ja-JP" sz="1050">
              <a:solidFill>
                <a:srgbClr val="FF0000"/>
              </a:solidFill>
            </a:rPr>
            <a:t>】</a:t>
          </a:r>
          <a:r>
            <a:rPr kumimoji="1" lang="ja-JP" altLang="en-US" sz="1050">
              <a:solidFill>
                <a:srgbClr val="FF0000"/>
              </a:solidFill>
            </a:rPr>
            <a:t>は、再エネ発電量</a:t>
          </a:r>
          <a:r>
            <a:rPr kumimoji="1" lang="en-US" altLang="ja-JP" sz="1050">
              <a:solidFill>
                <a:srgbClr val="FF0000"/>
              </a:solidFill>
            </a:rPr>
            <a:t>(A)</a:t>
          </a:r>
          <a:r>
            <a:rPr kumimoji="1" lang="ja-JP" altLang="en-US" sz="1050">
              <a:solidFill>
                <a:srgbClr val="FF0000"/>
              </a:solidFill>
            </a:rPr>
            <a:t>、うち施設で消費できる年間発電量</a:t>
          </a:r>
          <a:r>
            <a:rPr kumimoji="1" lang="en-US" altLang="ja-JP" sz="1050">
              <a:solidFill>
                <a:srgbClr val="FF0000"/>
              </a:solidFill>
            </a:rPr>
            <a:t>(B)</a:t>
          </a:r>
          <a:r>
            <a:rPr kumimoji="1" lang="ja-JP" altLang="en-US" sz="1050">
              <a:solidFill>
                <a:srgbClr val="FF0000"/>
              </a:solidFill>
            </a:rPr>
            <a:t>、施設の年間電力消費量</a:t>
          </a:r>
          <a:r>
            <a:rPr kumimoji="1" lang="en-US" altLang="ja-JP" sz="1050">
              <a:solidFill>
                <a:srgbClr val="FF0000"/>
              </a:solidFill>
            </a:rPr>
            <a:t>(D)</a:t>
          </a:r>
          <a:r>
            <a:rPr kumimoji="1" lang="ja-JP" altLang="en-US" sz="1050">
              <a:solidFill>
                <a:srgbClr val="FF0000"/>
              </a:solidFill>
            </a:rPr>
            <a:t>、施設の年間電力消費量（昼間）</a:t>
          </a:r>
          <a:r>
            <a:rPr kumimoji="1" lang="en-US" altLang="ja-JP" sz="1050">
              <a:solidFill>
                <a:srgbClr val="FF0000"/>
              </a:solidFill>
            </a:rPr>
            <a:t>(E)</a:t>
          </a:r>
          <a:r>
            <a:rPr kumimoji="1" lang="ja-JP" altLang="en-US" sz="1050">
              <a:solidFill>
                <a:srgbClr val="FF0000"/>
              </a:solidFill>
            </a:rPr>
            <a:t>を記載するとともに、その根拠資料を</a:t>
          </a:r>
          <a:r>
            <a:rPr kumimoji="1" lang="en-US" altLang="ja-JP" sz="1050">
              <a:solidFill>
                <a:srgbClr val="FF0000"/>
              </a:solidFill>
            </a:rPr>
            <a:t>B-10</a:t>
          </a:r>
          <a:r>
            <a:rPr kumimoji="1" lang="ja-JP" altLang="en-US" sz="1050">
              <a:solidFill>
                <a:srgbClr val="FF0000"/>
              </a:solidFill>
            </a:rPr>
            <a:t>に添付してください。</a:t>
          </a:r>
        </a:p>
        <a:p>
          <a:r>
            <a:rPr kumimoji="1" lang="ja-JP" altLang="en-US" sz="1050">
              <a:solidFill>
                <a:srgbClr val="FF0000"/>
              </a:solidFill>
            </a:rPr>
            <a:t>＊根拠資料には、供給先の電力の使途、一日当たりの電力使用量、及び一日または季節的な電力使用量の変化、電力需給バランス等を示し、電力設備等の規模が合理的かつ妥当であることを明確に記載してください。</a:t>
          </a:r>
          <a:endParaRPr kumimoji="1" lang="en-US" altLang="ja-JP" sz="1050">
            <a:solidFill>
              <a:srgbClr val="FF0000"/>
            </a:solidFill>
          </a:endParaRPr>
        </a:p>
        <a:p>
          <a:r>
            <a:rPr kumimoji="1" lang="ja-JP" altLang="en-US" sz="1050">
              <a:solidFill>
                <a:srgbClr val="FF0000"/>
              </a:solidFill>
            </a:rPr>
            <a:t>＊対象事業で蓄電池を導入する場合は、対象事業で導入する太陽光発電設備により発生する電力を蓄電池にて充放電することで自家消費率の向上に資することを示すとともに、その根拠資料を添付してください。</a:t>
          </a:r>
        </a:p>
        <a:p>
          <a:endParaRPr kumimoji="1" lang="ja-JP" altLang="en-US" sz="1050">
            <a:solidFill>
              <a:srgbClr val="FF0000"/>
            </a:solidFill>
          </a:endParaRPr>
        </a:p>
      </xdr:txBody>
    </xdr:sp>
    <xdr:clientData/>
  </xdr:twoCellAnchor>
  <xdr:twoCellAnchor>
    <xdr:from>
      <xdr:col>79</xdr:col>
      <xdr:colOff>19049</xdr:colOff>
      <xdr:row>146</xdr:row>
      <xdr:rowOff>61913</xdr:rowOff>
    </xdr:from>
    <xdr:to>
      <xdr:col>86</xdr:col>
      <xdr:colOff>123824</xdr:colOff>
      <xdr:row>155</xdr:row>
      <xdr:rowOff>121444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10424" y="31041976"/>
          <a:ext cx="5176838" cy="200024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ＣＯ２削減効果</a:t>
          </a:r>
          <a:r>
            <a:rPr kumimoji="1" lang="en-US" altLang="ja-JP" sz="1050">
              <a:solidFill>
                <a:srgbClr val="FF0000"/>
              </a:solidFill>
              <a:latin typeface="+mn-ea"/>
              <a:ea typeface="+mn-ea"/>
            </a:rPr>
            <a:t>】 </a:t>
          </a:r>
          <a:r>
            <a:rPr kumimoji="1" lang="ja-JP" altLang="en-US" sz="1050">
              <a:solidFill>
                <a:srgbClr val="FF0000"/>
              </a:solidFill>
              <a:latin typeface="+mn-ea"/>
              <a:ea typeface="+mn-ea"/>
            </a:rPr>
            <a:t>原則として「地球温暖化対策事業効果算定ガイドブック＜補助事業申請者用＞（平成</a:t>
          </a:r>
          <a:r>
            <a:rPr kumimoji="1" lang="en-US" altLang="ja-JP" sz="1050">
              <a:solidFill>
                <a:srgbClr val="FF0000"/>
              </a:solidFill>
              <a:latin typeface="+mn-ea"/>
              <a:ea typeface="+mn-ea"/>
            </a:rPr>
            <a:t>29</a:t>
          </a:r>
          <a:r>
            <a:rPr kumimoji="1" lang="ja-JP" altLang="en-US" sz="1050">
              <a:solidFill>
                <a:srgbClr val="FF0000"/>
              </a:solidFill>
              <a:latin typeface="+mn-ea"/>
              <a:ea typeface="+mn-ea"/>
            </a:rPr>
            <a:t>年２月環境省地球環境局）」において使用するエクセルファイル（「補助事業申請者向けハード対策事業計算ファイル」）によりＣＯ２削減効果を算定した上で、その数値を記入する（小数点第３位以下切り捨て）とともに、同ファイルを添付してください。</a:t>
          </a:r>
        </a:p>
        <a:p>
          <a:r>
            <a:rPr kumimoji="1" lang="ja-JP" altLang="en-US" sz="1050">
              <a:solidFill>
                <a:srgbClr val="FF0000"/>
              </a:solidFill>
              <a:latin typeface="+mn-ea"/>
              <a:ea typeface="+mn-ea"/>
            </a:rPr>
            <a:t>なお、上記エクセルファイルにおいて記載する各々の設定根拠・引用元に係る具体的資料を添付してください（</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削減効果の算定に当たっては、一定の安全率を見込むことは可。）（</a:t>
          </a:r>
          <a:r>
            <a:rPr kumimoji="1" lang="en-US" altLang="ja-JP" sz="1050">
              <a:solidFill>
                <a:srgbClr val="FF0000"/>
              </a:solidFill>
              <a:latin typeface="+mn-ea"/>
              <a:ea typeface="+mn-ea"/>
            </a:rPr>
            <a:t>B-10</a:t>
          </a:r>
          <a:r>
            <a:rPr kumimoji="1" lang="ja-JP" altLang="en-US" sz="1050">
              <a:solidFill>
                <a:srgbClr val="FF0000"/>
              </a:solidFill>
              <a:latin typeface="+mn-ea"/>
              <a:ea typeface="+mn-ea"/>
            </a:rPr>
            <a:t>）。</a:t>
          </a:r>
        </a:p>
        <a:p>
          <a:endParaRPr kumimoji="1" lang="ja-JP" altLang="en-US" sz="1050">
            <a:solidFill>
              <a:srgbClr val="FF0000"/>
            </a:solidFill>
            <a:latin typeface="+mn-ea"/>
            <a:ea typeface="+mn-ea"/>
          </a:endParaRPr>
        </a:p>
      </xdr:txBody>
    </xdr:sp>
    <xdr:clientData/>
  </xdr:twoCellAnchor>
  <xdr:twoCellAnchor>
    <xdr:from>
      <xdr:col>79</xdr:col>
      <xdr:colOff>0</xdr:colOff>
      <xdr:row>159</xdr:row>
      <xdr:rowOff>76201</xdr:rowOff>
    </xdr:from>
    <xdr:to>
      <xdr:col>86</xdr:col>
      <xdr:colOff>400050</xdr:colOff>
      <xdr:row>162</xdr:row>
      <xdr:rowOff>76200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72350" y="33947101"/>
          <a:ext cx="5886450" cy="63817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ＣＯ２削減効果・算定根拠</a:t>
          </a:r>
          <a:r>
            <a:rPr kumimoji="1" lang="en-US" altLang="ja-JP" sz="1050">
              <a:solidFill>
                <a:srgbClr val="FF0000"/>
              </a:solidFill>
              <a:latin typeface="+mn-ea"/>
              <a:ea typeface="+mn-ea"/>
            </a:rPr>
            <a:t>】</a:t>
          </a:r>
          <a:r>
            <a:rPr kumimoji="1" lang="ja-JP" altLang="en-US" sz="1050">
              <a:solidFill>
                <a:srgbClr val="FF0000"/>
              </a:solidFill>
              <a:latin typeface="+mn-ea"/>
              <a:ea typeface="+mn-ea"/>
            </a:rPr>
            <a:t>ランニングコスト（見込み）（円</a:t>
          </a:r>
          <a:r>
            <a:rPr kumimoji="1" lang="en-US" altLang="ja-JP" sz="1050">
              <a:solidFill>
                <a:srgbClr val="FF0000"/>
              </a:solidFill>
              <a:latin typeface="+mn-ea"/>
              <a:ea typeface="+mn-ea"/>
            </a:rPr>
            <a:t>/</a:t>
          </a:r>
          <a:r>
            <a:rPr kumimoji="1" lang="ja-JP" altLang="en-US" sz="1050">
              <a:solidFill>
                <a:srgbClr val="FF0000"/>
              </a:solidFill>
              <a:latin typeface="+mn-ea"/>
              <a:ea typeface="+mn-ea"/>
            </a:rPr>
            <a:t>年）を記入するとともに、その根拠を添付してください（</a:t>
          </a:r>
          <a:r>
            <a:rPr kumimoji="1" lang="en-US" altLang="ja-JP" sz="1050">
              <a:solidFill>
                <a:srgbClr val="FF0000"/>
              </a:solidFill>
              <a:latin typeface="+mn-ea"/>
              <a:ea typeface="+mn-ea"/>
            </a:rPr>
            <a:t>B-11</a:t>
          </a:r>
          <a:r>
            <a:rPr kumimoji="1" lang="ja-JP" altLang="en-US" sz="1050">
              <a:solidFill>
                <a:srgbClr val="FF0000"/>
              </a:solidFill>
              <a:latin typeface="+mn-ea"/>
              <a:ea typeface="+mn-ea"/>
            </a:rPr>
            <a:t>）。</a:t>
          </a:r>
          <a:endParaRPr kumimoji="1" lang="ja-JP" altLang="en-US" sz="1100"/>
        </a:p>
      </xdr:txBody>
    </xdr:sp>
    <xdr:clientData/>
  </xdr:twoCellAnchor>
  <xdr:twoCellAnchor>
    <xdr:from>
      <xdr:col>79</xdr:col>
      <xdr:colOff>19050</xdr:colOff>
      <xdr:row>179</xdr:row>
      <xdr:rowOff>57151</xdr:rowOff>
    </xdr:from>
    <xdr:to>
      <xdr:col>86</xdr:col>
      <xdr:colOff>438150</xdr:colOff>
      <xdr:row>191</xdr:row>
      <xdr:rowOff>161925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91400" y="38633401"/>
          <a:ext cx="5905500" cy="340994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＜コスト要件を満たすことの説明＞</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１．導入費用（パワコン最大定格出力別）</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本補助金を受けることでの導入費用（「補助対象経費支出予定額」から蓄電池に係る金額を除いたもの</a:t>
          </a:r>
          <a:r>
            <a:rPr kumimoji="1" lang="en-US" altLang="ja-JP" sz="1050">
              <a:solidFill>
                <a:srgbClr val="FF0000"/>
              </a:solidFill>
              <a:latin typeface="+mn-ea"/>
              <a:ea typeface="+mn-ea"/>
            </a:rPr>
            <a:t>(M)</a:t>
          </a:r>
          <a:r>
            <a:rPr kumimoji="1" lang="ja-JP" altLang="en-US" sz="1050">
              <a:solidFill>
                <a:srgbClr val="FF0000"/>
              </a:solidFill>
              <a:latin typeface="+mn-ea"/>
              <a:ea typeface="+mn-ea"/>
            </a:rPr>
            <a:t> </a:t>
          </a:r>
          <a:r>
            <a:rPr kumimoji="1" lang="en-US" altLang="ja-JP" sz="1050">
              <a:solidFill>
                <a:srgbClr val="FF0000"/>
              </a:solidFill>
              <a:latin typeface="+mn-ea"/>
              <a:ea typeface="+mn-ea"/>
            </a:rPr>
            <a:t>-</a:t>
          </a:r>
          <a:r>
            <a:rPr kumimoji="1" lang="ja-JP" altLang="en-US" sz="1050">
              <a:solidFill>
                <a:srgbClr val="FF0000"/>
              </a:solidFill>
              <a:latin typeface="+mn-ea"/>
              <a:ea typeface="+mn-ea"/>
            </a:rPr>
            <a:t>「補助金所要額」から蓄電池に係る金額を除いたもの</a:t>
          </a:r>
          <a:r>
            <a:rPr kumimoji="1" lang="en-US" altLang="ja-JP" sz="1050">
              <a:solidFill>
                <a:srgbClr val="FF0000"/>
              </a:solidFill>
              <a:latin typeface="+mn-ea"/>
              <a:ea typeface="+mn-ea"/>
            </a:rPr>
            <a:t>(N)</a:t>
          </a:r>
          <a:r>
            <a:rPr kumimoji="1" lang="ja-JP" altLang="en-US" sz="1050">
              <a:solidFill>
                <a:srgbClr val="FF0000"/>
              </a:solidFill>
              <a:latin typeface="+mn-ea"/>
              <a:ea typeface="+mn-ea"/>
            </a:rPr>
            <a:t>）</a:t>
          </a:r>
          <a:r>
            <a:rPr kumimoji="1" lang="en-US" altLang="ja-JP" sz="1050">
              <a:solidFill>
                <a:srgbClr val="FF0000"/>
              </a:solidFill>
              <a:latin typeface="+mn-ea"/>
              <a:ea typeface="+mn-ea"/>
            </a:rPr>
            <a:t>÷</a:t>
          </a:r>
          <a:r>
            <a:rPr kumimoji="1" lang="ja-JP" altLang="en-US" sz="1050">
              <a:solidFill>
                <a:srgbClr val="FF0000"/>
              </a:solidFill>
              <a:latin typeface="+mn-ea"/>
              <a:ea typeface="+mn-ea"/>
            </a:rPr>
            <a:t>パワーコンディショナの最大定格出力）が、</a:t>
          </a:r>
          <a:r>
            <a:rPr kumimoji="1" lang="en-US" altLang="ja-JP" sz="1050">
              <a:solidFill>
                <a:srgbClr val="FF0000"/>
              </a:solidFill>
              <a:latin typeface="+mn-ea"/>
              <a:ea typeface="+mn-ea"/>
            </a:rPr>
            <a:t>10kW</a:t>
          </a:r>
          <a:r>
            <a:rPr kumimoji="1" lang="ja-JP" altLang="en-US" sz="1050">
              <a:solidFill>
                <a:srgbClr val="FF0000"/>
              </a:solidFill>
              <a:latin typeface="+mn-ea"/>
              <a:ea typeface="+mn-ea"/>
            </a:rPr>
            <a:t>未満：</a:t>
          </a:r>
          <a:r>
            <a:rPr kumimoji="1" lang="en-US" altLang="ja-JP" sz="1050">
              <a:solidFill>
                <a:srgbClr val="FF0000"/>
              </a:solidFill>
              <a:latin typeface="+mn-ea"/>
              <a:ea typeface="+mn-ea"/>
            </a:rPr>
            <a:t>30.08</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a:t>
          </a:r>
          <a:r>
            <a:rPr kumimoji="1" lang="en-US" altLang="ja-JP" sz="1050">
              <a:solidFill>
                <a:srgbClr val="FF0000"/>
              </a:solidFill>
              <a:latin typeface="+mn-ea"/>
              <a:ea typeface="+mn-ea"/>
            </a:rPr>
            <a:t>10-50kW</a:t>
          </a:r>
          <a:r>
            <a:rPr kumimoji="1" lang="ja-JP" altLang="en-US" sz="1050">
              <a:solidFill>
                <a:srgbClr val="FF0000"/>
              </a:solidFill>
              <a:latin typeface="+mn-ea"/>
              <a:ea typeface="+mn-ea"/>
            </a:rPr>
            <a:t>：</a:t>
          </a:r>
          <a:r>
            <a:rPr kumimoji="1" lang="en-US" altLang="ja-JP" sz="1050">
              <a:solidFill>
                <a:srgbClr val="FF0000"/>
              </a:solidFill>
              <a:latin typeface="+mn-ea"/>
              <a:ea typeface="+mn-ea"/>
            </a:rPr>
            <a:t>23.82</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a:t>
          </a:r>
          <a:r>
            <a:rPr kumimoji="1" lang="en-US" altLang="ja-JP" sz="1050">
              <a:solidFill>
                <a:srgbClr val="FF0000"/>
              </a:solidFill>
              <a:latin typeface="+mn-ea"/>
              <a:ea typeface="+mn-ea"/>
            </a:rPr>
            <a:t>50kW</a:t>
          </a:r>
          <a:r>
            <a:rPr kumimoji="1" lang="ja-JP" altLang="en-US" sz="1050">
              <a:solidFill>
                <a:srgbClr val="FF0000"/>
              </a:solidFill>
              <a:latin typeface="+mn-ea"/>
              <a:ea typeface="+mn-ea"/>
            </a:rPr>
            <a:t>以上</a:t>
          </a:r>
          <a:r>
            <a:rPr kumimoji="1" lang="en-US" altLang="ja-JP" sz="1050">
              <a:solidFill>
                <a:srgbClr val="FF0000"/>
              </a:solidFill>
              <a:latin typeface="+mn-ea"/>
              <a:ea typeface="+mn-ea"/>
            </a:rPr>
            <a:t>:19.80</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を下回るものであるかを判定します</a:t>
          </a:r>
          <a:r>
            <a:rPr kumimoji="1" lang="ja-JP" altLang="en-US" sz="1050" b="1" u="sng">
              <a:solidFill>
                <a:sysClr val="windowText" lastClr="000000"/>
              </a:solidFill>
              <a:latin typeface="+mn-ea"/>
              <a:ea typeface="+mn-ea"/>
            </a:rPr>
            <a:t>（「</a:t>
          </a:r>
          <a:r>
            <a:rPr kumimoji="1" lang="en-US" altLang="ja-JP" sz="1050" b="1" u="sng">
              <a:solidFill>
                <a:sysClr val="windowText" lastClr="000000"/>
              </a:solidFill>
              <a:latin typeface="+mn-ea"/>
              <a:ea typeface="+mn-ea"/>
            </a:rPr>
            <a:t>×</a:t>
          </a:r>
          <a:r>
            <a:rPr kumimoji="1" lang="ja-JP" altLang="en-US" sz="1050" b="1" u="sng">
              <a:solidFill>
                <a:sysClr val="windowText" lastClr="000000"/>
              </a:solidFill>
              <a:latin typeface="+mn-ea"/>
              <a:ea typeface="+mn-ea"/>
            </a:rPr>
            <a:t>」の場合は申し込みできません。）</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endParaRPr kumimoji="1" lang="en-US" altLang="ja-JP" sz="1050">
            <a:solidFill>
              <a:srgbClr val="FF0000"/>
            </a:solidFill>
            <a:latin typeface="+mn-ea"/>
            <a:ea typeface="+mn-ea"/>
          </a:endParaRPr>
        </a:p>
        <a:p>
          <a:r>
            <a:rPr kumimoji="1" lang="ja-JP" altLang="en-US" sz="1050">
              <a:solidFill>
                <a:srgbClr val="FF0000"/>
              </a:solidFill>
              <a:latin typeface="+mn-ea"/>
              <a:ea typeface="+mn-ea"/>
            </a:rPr>
            <a:t>２．蓄電池（蓄電池を導入する場合のみ対象）</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導入する蓄電池が目標価格（業務用</a:t>
          </a:r>
          <a:r>
            <a:rPr kumimoji="1" lang="en-US" altLang="ja-JP" sz="1050">
              <a:solidFill>
                <a:srgbClr val="FF0000"/>
              </a:solidFill>
              <a:latin typeface="+mn-ea"/>
              <a:ea typeface="+mn-ea"/>
            </a:rPr>
            <a:t>21</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h</a:t>
          </a:r>
          <a:r>
            <a:rPr kumimoji="1" lang="ja-JP" altLang="en-US" sz="1050">
              <a:solidFill>
                <a:srgbClr val="FF0000"/>
              </a:solidFill>
              <a:latin typeface="+mn-ea"/>
              <a:ea typeface="+mn-ea"/>
            </a:rPr>
            <a:t>、家庭用</a:t>
          </a:r>
          <a:r>
            <a:rPr kumimoji="1" lang="en-US" altLang="ja-JP" sz="1050">
              <a:solidFill>
                <a:srgbClr val="FF0000"/>
              </a:solidFill>
              <a:latin typeface="+mn-ea"/>
              <a:ea typeface="+mn-ea"/>
            </a:rPr>
            <a:t>16.5</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h</a:t>
          </a:r>
          <a:r>
            <a:rPr kumimoji="1" lang="ja-JP" altLang="en-US" sz="1050">
              <a:solidFill>
                <a:srgbClr val="FF0000"/>
              </a:solidFill>
              <a:latin typeface="+mn-ea"/>
              <a:ea typeface="+mn-ea"/>
            </a:rPr>
            <a:t>）以下であるかを判定します</a:t>
          </a:r>
          <a:r>
            <a:rPr kumimoji="1" lang="ja-JP" altLang="en-US" sz="1050" b="1" u="sng">
              <a:solidFill>
                <a:sysClr val="windowText" lastClr="000000"/>
              </a:solidFill>
              <a:latin typeface="+mn-ea"/>
              <a:ea typeface="+mn-ea"/>
            </a:rPr>
            <a:t>（「</a:t>
          </a:r>
          <a:r>
            <a:rPr kumimoji="1" lang="en-US" altLang="ja-JP" sz="1050" b="1" u="sng">
              <a:solidFill>
                <a:sysClr val="windowText" lastClr="000000"/>
              </a:solidFill>
              <a:latin typeface="+mn-ea"/>
              <a:ea typeface="+mn-ea"/>
            </a:rPr>
            <a:t>×</a:t>
          </a:r>
          <a:r>
            <a:rPr kumimoji="1" lang="ja-JP" altLang="en-US" sz="1050" b="1" u="sng">
              <a:solidFill>
                <a:sysClr val="windowText" lastClr="000000"/>
              </a:solidFill>
              <a:latin typeface="+mn-ea"/>
              <a:ea typeface="+mn-ea"/>
            </a:rPr>
            <a:t>」の場合は申し込みできません。）</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＊蓄電池がハイブリッドで、蓄電システム以外の電力変換に寄与する部分に係る経費が切り分けられる場合は、その旨選択してその額を記載するとともに、その根拠を提出してください。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切り分けられない場合は、その旨選択してください。その経費を自動計算します（</a:t>
          </a:r>
          <a:r>
            <a:rPr kumimoji="1" lang="en-US" altLang="ja-JP" sz="1050">
              <a:solidFill>
                <a:srgbClr val="FF0000"/>
              </a:solidFill>
              <a:latin typeface="+mn-ea"/>
              <a:ea typeface="+mn-ea"/>
            </a:rPr>
            <a:t>1kWh</a:t>
          </a:r>
          <a:r>
            <a:rPr kumimoji="1" lang="ja-JP" altLang="en-US" sz="1050">
              <a:solidFill>
                <a:srgbClr val="FF0000"/>
              </a:solidFill>
              <a:latin typeface="+mn-ea"/>
              <a:ea typeface="+mn-ea"/>
            </a:rPr>
            <a:t>あたり</a:t>
          </a:r>
          <a:r>
            <a:rPr kumimoji="1" lang="en-US" altLang="ja-JP" sz="1050">
              <a:solidFill>
                <a:srgbClr val="FF0000"/>
              </a:solidFill>
              <a:latin typeface="+mn-ea"/>
              <a:ea typeface="+mn-ea"/>
            </a:rPr>
            <a:t>2</a:t>
          </a:r>
          <a:r>
            <a:rPr kumimoji="1" lang="ja-JP" altLang="en-US" sz="1050">
              <a:solidFill>
                <a:srgbClr val="FF0000"/>
              </a:solidFill>
              <a:latin typeface="+mn-ea"/>
              <a:ea typeface="+mn-ea"/>
            </a:rPr>
            <a:t>万円）（家庭用蓄電池の場合は「導入しない」を選択してください。）。</a:t>
          </a:r>
          <a:endParaRPr kumimoji="1" lang="en-US" altLang="ja-JP" sz="1050">
            <a:solidFill>
              <a:srgbClr val="FF0000"/>
            </a:solidFill>
            <a:latin typeface="+mn-ea"/>
            <a:ea typeface="+mn-ea"/>
          </a:endParaRPr>
        </a:p>
        <a:p>
          <a:endParaRPr kumimoji="1" lang="ja-JP" altLang="en-US" sz="1050">
            <a:solidFill>
              <a:srgbClr val="FF0000"/>
            </a:solidFill>
            <a:latin typeface="+mn-ea"/>
            <a:ea typeface="+mn-ea"/>
          </a:endParaRPr>
        </a:p>
      </xdr:txBody>
    </xdr:sp>
    <xdr:clientData/>
  </xdr:twoCellAnchor>
  <xdr:twoCellAnchor>
    <xdr:from>
      <xdr:col>79</xdr:col>
      <xdr:colOff>9525</xdr:colOff>
      <xdr:row>196</xdr:row>
      <xdr:rowOff>0</xdr:rowOff>
    </xdr:from>
    <xdr:to>
      <xdr:col>86</xdr:col>
      <xdr:colOff>457200</xdr:colOff>
      <xdr:row>198</xdr:row>
      <xdr:rowOff>200025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81875" y="42757725"/>
          <a:ext cx="5934075" cy="6381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事業の実施体制</a:t>
          </a:r>
          <a:r>
            <a:rPr kumimoji="1" lang="en-US" altLang="ja-JP" sz="1100">
              <a:solidFill>
                <a:srgbClr val="FF0000"/>
              </a:solidFill>
            </a:rPr>
            <a:t>】</a:t>
          </a:r>
          <a:r>
            <a:rPr kumimoji="1" lang="ja-JP" altLang="en-US" sz="1100">
              <a:solidFill>
                <a:srgbClr val="FF0000"/>
              </a:solidFill>
            </a:rPr>
            <a:t>補助事業の実施体制について、発注先に加え、補助事業者内の施工管理や経理等の体制を含め記入してください（</a:t>
          </a:r>
          <a:r>
            <a:rPr kumimoji="1" lang="en-US" altLang="ja-JP" sz="1100">
              <a:solidFill>
                <a:srgbClr val="FF0000"/>
              </a:solidFill>
            </a:rPr>
            <a:t>300</a:t>
          </a:r>
          <a:r>
            <a:rPr kumimoji="1" lang="ja-JP" altLang="en-US" sz="1100">
              <a:solidFill>
                <a:srgbClr val="FF0000"/>
              </a:solidFill>
            </a:rPr>
            <a:t>字以内。別紙（</a:t>
          </a:r>
          <a:r>
            <a:rPr kumimoji="1" lang="en-US" altLang="ja-JP" sz="1100">
              <a:solidFill>
                <a:srgbClr val="FF0000"/>
              </a:solidFill>
            </a:rPr>
            <a:t>B-4</a:t>
          </a:r>
          <a:r>
            <a:rPr kumimoji="1" lang="ja-JP" altLang="en-US" sz="1100">
              <a:solidFill>
                <a:srgbClr val="FF0000"/>
              </a:solidFill>
            </a:rPr>
            <a:t>）でも可）。</a:t>
          </a:r>
        </a:p>
      </xdr:txBody>
    </xdr:sp>
    <xdr:clientData/>
  </xdr:twoCellAnchor>
  <xdr:twoCellAnchor>
    <xdr:from>
      <xdr:col>79</xdr:col>
      <xdr:colOff>57150</xdr:colOff>
      <xdr:row>201</xdr:row>
      <xdr:rowOff>66673</xdr:rowOff>
    </xdr:from>
    <xdr:to>
      <xdr:col>86</xdr:col>
      <xdr:colOff>295275</xdr:colOff>
      <xdr:row>206</xdr:row>
      <xdr:rowOff>57149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29500" y="43938823"/>
          <a:ext cx="5724525" cy="108585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＊補助事業に要する経費を支払うための資金の調達計画及び調達方法を記入してください（</a:t>
          </a:r>
          <a:r>
            <a:rPr kumimoji="1" lang="en-US" altLang="ja-JP" sz="1100">
              <a:solidFill>
                <a:srgbClr val="FF0000"/>
              </a:solidFill>
            </a:rPr>
            <a:t>300</a:t>
          </a:r>
          <a:r>
            <a:rPr kumimoji="1" lang="ja-JP" altLang="en-US" sz="1100">
              <a:solidFill>
                <a:srgbClr val="FF0000"/>
              </a:solidFill>
            </a:rPr>
            <a:t>字以内。別紙でも可</a:t>
          </a:r>
          <a:r>
            <a:rPr kumimoji="1" lang="en-US" altLang="ja-JP" sz="1100">
              <a:solidFill>
                <a:srgbClr val="FF0000"/>
              </a:solidFill>
            </a:rPr>
            <a:t>)</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＊税抜金額を記入すること。</a:t>
          </a:r>
        </a:p>
        <a:p>
          <a:endParaRPr kumimoji="1" lang="ja-JP" altLang="en-US" sz="1100">
            <a:solidFill>
              <a:srgbClr val="FF0000"/>
            </a:solidFill>
          </a:endParaRPr>
        </a:p>
      </xdr:txBody>
    </xdr:sp>
    <xdr:clientData/>
  </xdr:twoCellAnchor>
  <xdr:twoCellAnchor>
    <xdr:from>
      <xdr:col>79</xdr:col>
      <xdr:colOff>19050</xdr:colOff>
      <xdr:row>223</xdr:row>
      <xdr:rowOff>19050</xdr:rowOff>
    </xdr:from>
    <xdr:to>
      <xdr:col>86</xdr:col>
      <xdr:colOff>285750</xdr:colOff>
      <xdr:row>225</xdr:row>
      <xdr:rowOff>219075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391400" y="43634025"/>
          <a:ext cx="5753100" cy="6762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他の国の補助金等（固定価格買取制度を含む。）への応募状況等を記入すること。該当しない場合は、「該当なし」にチェックを入れること</a:t>
          </a:r>
        </a:p>
      </xdr:txBody>
    </xdr:sp>
    <xdr:clientData/>
  </xdr:twoCellAnchor>
  <xdr:oneCellAnchor>
    <xdr:from>
      <xdr:col>79</xdr:col>
      <xdr:colOff>0</xdr:colOff>
      <xdr:row>227</xdr:row>
      <xdr:rowOff>228599</xdr:rowOff>
    </xdr:from>
    <xdr:ext cx="5829300" cy="733426"/>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372350" y="49815749"/>
          <a:ext cx="5829300" cy="733426"/>
        </a:xfrm>
        <a:prstGeom prst="rect">
          <a:avLst/>
        </a:prstGeom>
        <a:solidFill>
          <a:schemeClr val="bg1"/>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rPr>
            <a:t>＊　補助事業遂行上、許認可、権利関係等関係者間の調整が必要となる事項について記入すること。該当しない場合は、「該当なし」にチェックを入れること</a:t>
          </a:r>
        </a:p>
      </xdr:txBody>
    </xdr:sp>
    <xdr:clientData/>
  </xdr:oneCellAnchor>
  <xdr:twoCellAnchor>
    <xdr:from>
      <xdr:col>79</xdr:col>
      <xdr:colOff>19050</xdr:colOff>
      <xdr:row>258</xdr:row>
      <xdr:rowOff>76200</xdr:rowOff>
    </xdr:from>
    <xdr:to>
      <xdr:col>85</xdr:col>
      <xdr:colOff>466725</xdr:colOff>
      <xdr:row>260</xdr:row>
      <xdr:rowOff>209550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391400" y="55702200"/>
          <a:ext cx="5248275" cy="74295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設備の保守計画</a:t>
          </a:r>
          <a:r>
            <a:rPr kumimoji="1" lang="en-US" altLang="ja-JP" sz="1050">
              <a:solidFill>
                <a:srgbClr val="FF0000"/>
              </a:solidFill>
            </a:rPr>
            <a:t>】</a:t>
          </a:r>
          <a:r>
            <a:rPr kumimoji="1" lang="ja-JP" altLang="en-US" sz="1050">
              <a:solidFill>
                <a:srgbClr val="FF0000"/>
              </a:solidFill>
            </a:rPr>
            <a:t>導入する設備の保守計画を簡潔に記入してください（</a:t>
          </a:r>
          <a:r>
            <a:rPr kumimoji="1" lang="en-US" altLang="ja-JP" sz="1050">
              <a:solidFill>
                <a:srgbClr val="FF0000"/>
              </a:solidFill>
            </a:rPr>
            <a:t>300</a:t>
          </a:r>
          <a:r>
            <a:rPr kumimoji="1" lang="ja-JP" altLang="en-US" sz="1050">
              <a:solidFill>
                <a:srgbClr val="FF0000"/>
              </a:solidFill>
            </a:rPr>
            <a:t>字以内。別紙でも可</a:t>
          </a:r>
          <a:r>
            <a:rPr kumimoji="1" lang="en-US" altLang="ja-JP" sz="1050">
              <a:solidFill>
                <a:srgbClr val="FF0000"/>
              </a:solidFill>
            </a:rPr>
            <a:t>)</a:t>
          </a:r>
          <a:r>
            <a:rPr kumimoji="1" lang="ja-JP" altLang="en-US" sz="1050">
              <a:solidFill>
                <a:srgbClr val="FF0000"/>
              </a:solidFill>
            </a:rPr>
            <a:t>。</a:t>
          </a:r>
        </a:p>
      </xdr:txBody>
    </xdr:sp>
    <xdr:clientData/>
  </xdr:twoCellAnchor>
  <xdr:twoCellAnchor>
    <xdr:from>
      <xdr:col>79</xdr:col>
      <xdr:colOff>9525</xdr:colOff>
      <xdr:row>268</xdr:row>
      <xdr:rowOff>114299</xdr:rowOff>
    </xdr:from>
    <xdr:to>
      <xdr:col>85</xdr:col>
      <xdr:colOff>352425</xdr:colOff>
      <xdr:row>272</xdr:row>
      <xdr:rowOff>130968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200900" y="58835924"/>
          <a:ext cx="4486275" cy="89773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＜事業実施スケジュール＞事業の実施スケジュールを別紙（</a:t>
          </a:r>
          <a:r>
            <a:rPr kumimoji="1" lang="en-US" altLang="ja-JP" sz="1050">
              <a:solidFill>
                <a:srgbClr val="FF0000"/>
              </a:solidFill>
            </a:rPr>
            <a:t>B-5</a:t>
          </a:r>
          <a:r>
            <a:rPr kumimoji="1" lang="ja-JP" altLang="en-US" sz="1050">
              <a:solidFill>
                <a:srgbClr val="FF0000"/>
              </a:solidFill>
            </a:rPr>
            <a:t>）に記入してください。</a:t>
          </a:r>
        </a:p>
        <a:p>
          <a:r>
            <a:rPr kumimoji="1" lang="ja-JP" altLang="en-US" sz="1050">
              <a:solidFill>
                <a:srgbClr val="FF0000"/>
              </a:solidFill>
            </a:rPr>
            <a:t>＊複数年度計画の場合は年度ごとに記入してください。</a:t>
          </a:r>
        </a:p>
        <a:p>
          <a:endParaRPr kumimoji="1" lang="ja-JP" altLang="en-US" sz="1100"/>
        </a:p>
      </xdr:txBody>
    </xdr:sp>
    <xdr:clientData/>
  </xdr:twoCellAnchor>
  <xdr:twoCellAnchor>
    <xdr:from>
      <xdr:col>79</xdr:col>
      <xdr:colOff>0</xdr:colOff>
      <xdr:row>2</xdr:row>
      <xdr:rowOff>0</xdr:rowOff>
    </xdr:from>
    <xdr:to>
      <xdr:col>86</xdr:col>
      <xdr:colOff>428625</xdr:colOff>
      <xdr:row>3</xdr:row>
      <xdr:rowOff>180975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72350" y="542925"/>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「事業名」は、事業内容を表した固有の名称としてください。</a:t>
          </a:r>
        </a:p>
      </xdr:txBody>
    </xdr:sp>
    <xdr:clientData/>
  </xdr:twoCellAnchor>
  <xdr:twoCellAnchor>
    <xdr:from>
      <xdr:col>79</xdr:col>
      <xdr:colOff>0</xdr:colOff>
      <xdr:row>4</xdr:row>
      <xdr:rowOff>66675</xdr:rowOff>
    </xdr:from>
    <xdr:to>
      <xdr:col>86</xdr:col>
      <xdr:colOff>428625</xdr:colOff>
      <xdr:row>5</xdr:row>
      <xdr:rowOff>190500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372350" y="1143000"/>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「事業実施の団体名」は、共同事業者がいるときは代表事業者を記入してください。</a:t>
          </a:r>
        </a:p>
      </xdr:txBody>
    </xdr:sp>
    <xdr:clientData/>
  </xdr:twoCellAnchor>
  <xdr:twoCellAnchor>
    <xdr:from>
      <xdr:col>79</xdr:col>
      <xdr:colOff>0</xdr:colOff>
      <xdr:row>7</xdr:row>
      <xdr:rowOff>0</xdr:rowOff>
    </xdr:from>
    <xdr:to>
      <xdr:col>86</xdr:col>
      <xdr:colOff>428625</xdr:colOff>
      <xdr:row>9</xdr:row>
      <xdr:rowOff>9525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372350" y="1905000"/>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「事業実施の代表者」は、応募申請書の申請者名（代表者名）を記入してください。</a:t>
          </a:r>
        </a:p>
      </xdr:txBody>
    </xdr:sp>
    <xdr:clientData/>
  </xdr:twoCellAnchor>
  <xdr:twoCellAnchor>
    <xdr:from>
      <xdr:col>79</xdr:col>
      <xdr:colOff>0</xdr:colOff>
      <xdr:row>12</xdr:row>
      <xdr:rowOff>0</xdr:rowOff>
    </xdr:from>
    <xdr:to>
      <xdr:col>86</xdr:col>
      <xdr:colOff>428625</xdr:colOff>
      <xdr:row>14</xdr:row>
      <xdr:rowOff>95250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372350" y="2971800"/>
          <a:ext cx="591502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「事業実施の担当者（事業の窓口となる方）」は、事業実施の代表者と同じ法人の所属にしてください（社外コンサルタント等は不可</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78</xdr:col>
      <xdr:colOff>361950</xdr:colOff>
      <xdr:row>16</xdr:row>
      <xdr:rowOff>114300</xdr:rowOff>
    </xdr:from>
    <xdr:to>
      <xdr:col>86</xdr:col>
      <xdr:colOff>419100</xdr:colOff>
      <xdr:row>19</xdr:row>
      <xdr:rowOff>76200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362825" y="4095750"/>
          <a:ext cx="591502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「事業の主たる実施場所」は、実際に補助事業を行う場所の住所・名称を記載してください（</a:t>
          </a:r>
          <a:r>
            <a:rPr kumimoji="1" lang="en-US" altLang="ja-JP" sz="1050">
              <a:solidFill>
                <a:srgbClr val="FF0000"/>
              </a:solidFill>
            </a:rPr>
            <a:t>B-2</a:t>
          </a:r>
          <a:r>
            <a:rPr kumimoji="1" lang="ja-JP" altLang="en-US" sz="1050">
              <a:solidFill>
                <a:srgbClr val="FF0000"/>
              </a:solidFill>
            </a:rPr>
            <a:t>で地図添付してください。）。</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50</xdr:row>
      <xdr:rowOff>219074</xdr:rowOff>
    </xdr:from>
    <xdr:to>
      <xdr:col>86</xdr:col>
      <xdr:colOff>47625</xdr:colOff>
      <xdr:row>54</xdr:row>
      <xdr:rowOff>57149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372350" y="10744199"/>
          <a:ext cx="5534025" cy="65722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＊「目的」は、導入する事業の目的・概要を簡潔に記載してください（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字以内。詳細（図など）を別添で添付可。）。</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68</xdr:row>
          <xdr:rowOff>57150</xdr:rowOff>
        </xdr:from>
        <xdr:to>
          <xdr:col>6</xdr:col>
          <xdr:colOff>9525</xdr:colOff>
          <xdr:row>68</xdr:row>
          <xdr:rowOff>190500</xdr:rowOff>
        </xdr:to>
        <xdr:sp macro="" textlink="">
          <xdr:nvSpPr>
            <xdr:cNvPr id="6209" name="CheckBox1"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47625</xdr:rowOff>
        </xdr:from>
        <xdr:to>
          <xdr:col>6</xdr:col>
          <xdr:colOff>9525</xdr:colOff>
          <xdr:row>69</xdr:row>
          <xdr:rowOff>180975</xdr:rowOff>
        </xdr:to>
        <xdr:sp macro="" textlink="">
          <xdr:nvSpPr>
            <xdr:cNvPr id="6210" name="CheckBox2"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78</xdr:col>
      <xdr:colOff>342900</xdr:colOff>
      <xdr:row>116</xdr:row>
      <xdr:rowOff>200026</xdr:rowOff>
    </xdr:from>
    <xdr:to>
      <xdr:col>86</xdr:col>
      <xdr:colOff>209550</xdr:colOff>
      <xdr:row>121</xdr:row>
      <xdr:rowOff>19051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343775" y="24145876"/>
          <a:ext cx="5724525" cy="914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補助対象設備を導入する施設の地域特性について</a:t>
          </a:r>
          <a:r>
            <a:rPr kumimoji="1" lang="en-US" altLang="ja-JP" sz="1050">
              <a:solidFill>
                <a:srgbClr val="FF0000"/>
              </a:solidFill>
            </a:rPr>
            <a:t>】</a:t>
          </a:r>
          <a:r>
            <a:rPr kumimoji="1" lang="ja-JP" altLang="en-US" sz="1050">
              <a:solidFill>
                <a:srgbClr val="FF0000"/>
              </a:solidFill>
            </a:rPr>
            <a:t>は、設置場所が、土砂災害地域又は浸水被害危険性地域に該当するか、該当する場合は、土砂災害をの危険性を回避されている理由や浸水時にも設備を保全するための措置などを記載してください。</a:t>
          </a:r>
        </a:p>
        <a:p>
          <a:endParaRPr kumimoji="1" lang="ja-JP" altLang="en-US" sz="105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228</xdr:row>
          <xdr:rowOff>66675</xdr:rowOff>
        </xdr:from>
        <xdr:to>
          <xdr:col>11</xdr:col>
          <xdr:colOff>0</xdr:colOff>
          <xdr:row>228</xdr:row>
          <xdr:rowOff>200025</xdr:rowOff>
        </xdr:to>
        <xdr:sp macro="" textlink="">
          <xdr:nvSpPr>
            <xdr:cNvPr id="6214" name="CheckBox14"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4081</xdr:colOff>
      <xdr:row>5</xdr:row>
      <xdr:rowOff>408213</xdr:rowOff>
    </xdr:from>
    <xdr:to>
      <xdr:col>19</xdr:col>
      <xdr:colOff>693965</xdr:colOff>
      <xdr:row>11</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33981" y="2379888"/>
          <a:ext cx="4833259" cy="27921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＊単年度事業の場合は、このシート及び「経費内訳表（１年目）」に記入してください。</a:t>
          </a:r>
          <a:endParaRPr kumimoji="1" lang="en-US" altLang="ja-JP" sz="1600" b="1">
            <a:solidFill>
              <a:srgbClr val="FF0000"/>
            </a:solidFill>
          </a:endParaRPr>
        </a:p>
        <a:p>
          <a:r>
            <a:rPr kumimoji="1" lang="ja-JP" altLang="en-US" sz="1600" b="1">
              <a:solidFill>
                <a:srgbClr val="FF0000"/>
              </a:solidFill>
            </a:rPr>
            <a:t>＊初めに別シートの「経費内訳表（１年目）」を完成させてください。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endParaRPr kumimoji="1" lang="en-US" altLang="ja-JP" sz="1600" b="1">
            <a:solidFill>
              <a:srgbClr val="FF0000"/>
            </a:solidFill>
          </a:endParaRPr>
        </a:p>
        <a:p>
          <a:r>
            <a:rPr kumimoji="1" lang="ja-JP" altLang="en-US" sz="16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34287" y="16014889"/>
          <a:ext cx="52247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twoCellAnchor>
    <xdr:from>
      <xdr:col>12</xdr:col>
      <xdr:colOff>633453</xdr:colOff>
      <xdr:row>61</xdr:row>
      <xdr:rowOff>44823</xdr:rowOff>
    </xdr:from>
    <xdr:to>
      <xdr:col>26</xdr:col>
      <xdr:colOff>470646</xdr:colOff>
      <xdr:row>80</xdr:row>
      <xdr:rowOff>136073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053553" y="17380323"/>
          <a:ext cx="9438393" cy="4615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〈補助対象外経費の例〉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地方公共団体の常勤職員の人件費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建物の建設工事に係る基礎工事費用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既存設備の撤去費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安全フェンス等の設置に係る費用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災害時にしか使用しない設備（例</a:t>
          </a:r>
          <a:r>
            <a:rPr lang="en-US" altLang="ja-JP" sz="1400" b="1" u="sng">
              <a:solidFill>
                <a:srgbClr val="FF0000"/>
              </a:solidFill>
              <a:effectLst/>
              <a:latin typeface="+mn-ea"/>
              <a:ea typeface="+mn-ea"/>
              <a:cs typeface="+mn-cs"/>
            </a:rPr>
            <a:t>: </a:t>
          </a:r>
          <a:r>
            <a:rPr lang="ja-JP" altLang="ja-JP" sz="1400" b="1" u="sng">
              <a:solidFill>
                <a:srgbClr val="FF0000"/>
              </a:solidFill>
              <a:effectLst/>
              <a:latin typeface="+mn-ea"/>
              <a:ea typeface="+mn-ea"/>
              <a:cs typeface="+mn-cs"/>
            </a:rPr>
            <a:t>非常用自家発電機、非常灯）</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売電に必要な経費（売電メーターの設置費用、一般送配電事業者への工事負担金等）</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浸水被害に対する措置費用</a:t>
          </a:r>
          <a:endParaRPr lang="en-US" altLang="ja-JP" sz="1400" b="1" u="sng">
            <a:solidFill>
              <a:srgbClr val="FF0000"/>
            </a:solidFill>
            <a:effectLst/>
            <a:latin typeface="+mn-ea"/>
            <a:ea typeface="+mn-ea"/>
            <a:cs typeface="+mn-cs"/>
          </a:endParaRPr>
        </a:p>
        <a:p>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普及啓発用機器（モニター・ケーブル等）</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気温計・日射計</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数年で定期的に更新する消耗品（例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消火器）</a:t>
          </a:r>
          <a: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電力会社・消防署等への申請・届出・登録等に係る費用</a:t>
          </a:r>
          <a:b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設備の保守管理に係る費用、ランニングコストにあたる費用（例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ガス代）</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4081</xdr:colOff>
      <xdr:row>5</xdr:row>
      <xdr:rowOff>408214</xdr:rowOff>
    </xdr:from>
    <xdr:to>
      <xdr:col>18</xdr:col>
      <xdr:colOff>693965</xdr:colOff>
      <xdr:row>13</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81581" y="2379889"/>
          <a:ext cx="4833259" cy="3173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＊複数年度事業の２年目に係る経費をこのシート及び「経費内訳表（２年目）」に記入してください。</a:t>
          </a:r>
        </a:p>
        <a:p>
          <a:r>
            <a:rPr kumimoji="1" lang="ja-JP" altLang="en-US" sz="1600" b="1">
              <a:solidFill>
                <a:srgbClr val="FF0000"/>
              </a:solidFill>
            </a:rPr>
            <a:t>＊初めに別シートの「経費内訳表（２年目）」を完成させてください。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34287" y="14776639"/>
          <a:ext cx="55295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775606</xdr:colOff>
      <xdr:row>5</xdr:row>
      <xdr:rowOff>408214</xdr:rowOff>
    </xdr:from>
    <xdr:to>
      <xdr:col>18</xdr:col>
      <xdr:colOff>693965</xdr:colOff>
      <xdr:row>7</xdr:row>
      <xdr:rowOff>340178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81581" y="2379889"/>
          <a:ext cx="4833259" cy="11892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このシートは「①経費内訳（１年目）」と「②経費内訳（２年目）」の合計額です（ここでは入力できません。）。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0</xdr:colOff>
      <xdr:row>6</xdr:row>
      <xdr:rowOff>0</xdr:rowOff>
    </xdr:from>
    <xdr:to>
      <xdr:col>86</xdr:col>
      <xdr:colOff>0</xdr:colOff>
      <xdr:row>8</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91400" y="1143000"/>
          <a:ext cx="480060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記入欄が足りない場合は、欄をコピーして追加してください。</a:t>
          </a: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J277"/>
  <sheetViews>
    <sheetView tabSelected="1" zoomScaleNormal="100" zoomScaleSheetLayoutView="100" workbookViewId="0">
      <selection activeCell="L5" sqref="L5:BZ6"/>
    </sheetView>
  </sheetViews>
  <sheetFormatPr defaultRowHeight="18.75"/>
  <cols>
    <col min="1" max="1" width="4.875" style="215" customWidth="1"/>
    <col min="2" max="10" width="1.125" style="257" customWidth="1"/>
    <col min="11" max="11" width="1.5" style="257" customWidth="1"/>
    <col min="12" max="78" width="1.125" style="257" customWidth="1"/>
    <col min="79" max="79" width="4.875" style="214" customWidth="1"/>
    <col min="80" max="85" width="9" style="214" customWidth="1"/>
    <col min="86" max="86" width="12.25" style="214" customWidth="1"/>
    <col min="87" max="16384" width="9" style="214"/>
  </cols>
  <sheetData>
    <row r="1" spans="1:78" ht="15" customHeight="1">
      <c r="A1" s="420"/>
      <c r="B1" s="271" t="s">
        <v>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614"/>
      <c r="BN1" s="614"/>
      <c r="BO1" s="614"/>
      <c r="BP1" s="614"/>
      <c r="BQ1" s="614"/>
      <c r="BR1" s="614"/>
      <c r="BS1" s="614"/>
      <c r="BT1" s="614"/>
      <c r="BU1" s="614"/>
      <c r="BV1" s="614"/>
      <c r="BW1" s="614"/>
      <c r="BX1" s="614"/>
      <c r="BY1" s="614"/>
      <c r="BZ1" s="614"/>
    </row>
    <row r="2" spans="1:78" ht="27.75" customHeight="1" thickBot="1">
      <c r="B2" s="382" t="s">
        <v>244</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row>
    <row r="3" spans="1:78" ht="21" customHeight="1">
      <c r="B3" s="615" t="s">
        <v>154</v>
      </c>
      <c r="C3" s="616"/>
      <c r="D3" s="616"/>
      <c r="E3" s="616"/>
      <c r="F3" s="616"/>
      <c r="G3" s="616"/>
      <c r="H3" s="616"/>
      <c r="I3" s="616"/>
      <c r="J3" s="616"/>
      <c r="K3" s="616"/>
      <c r="L3" s="619"/>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1"/>
    </row>
    <row r="4" spans="1:78" ht="21" customHeight="1" thickBot="1">
      <c r="B4" s="617"/>
      <c r="C4" s="618"/>
      <c r="D4" s="618"/>
      <c r="E4" s="618"/>
      <c r="F4" s="618"/>
      <c r="G4" s="618"/>
      <c r="H4" s="618"/>
      <c r="I4" s="618"/>
      <c r="J4" s="618"/>
      <c r="K4" s="618"/>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3"/>
    </row>
    <row r="5" spans="1:78" ht="25.5" customHeight="1">
      <c r="B5" s="624" t="s">
        <v>153</v>
      </c>
      <c r="C5" s="616"/>
      <c r="D5" s="616"/>
      <c r="E5" s="616"/>
      <c r="F5" s="616"/>
      <c r="G5" s="616"/>
      <c r="H5" s="616"/>
      <c r="I5" s="616"/>
      <c r="J5" s="616"/>
      <c r="K5" s="616"/>
      <c r="L5" s="619"/>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1"/>
    </row>
    <row r="6" spans="1:78" ht="21.75" customHeight="1">
      <c r="B6" s="625"/>
      <c r="C6" s="430"/>
      <c r="D6" s="430"/>
      <c r="E6" s="430"/>
      <c r="F6" s="430"/>
      <c r="G6" s="430"/>
      <c r="H6" s="430"/>
      <c r="I6" s="430"/>
      <c r="J6" s="430"/>
      <c r="K6" s="430"/>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626"/>
      <c r="BJ6" s="626"/>
      <c r="BK6" s="626"/>
      <c r="BL6" s="626"/>
      <c r="BM6" s="626"/>
      <c r="BN6" s="626"/>
      <c r="BO6" s="626"/>
      <c r="BP6" s="626"/>
      <c r="BQ6" s="626"/>
      <c r="BR6" s="626"/>
      <c r="BS6" s="626"/>
      <c r="BT6" s="626"/>
      <c r="BU6" s="626"/>
      <c r="BV6" s="626"/>
      <c r="BW6" s="626"/>
      <c r="BX6" s="626"/>
      <c r="BY6" s="626"/>
      <c r="BZ6" s="627"/>
    </row>
    <row r="7" spans="1:78" ht="18" customHeight="1" thickBot="1">
      <c r="B7" s="640" t="s">
        <v>151</v>
      </c>
      <c r="C7" s="442"/>
      <c r="D7" s="442"/>
      <c r="E7" s="442"/>
      <c r="F7" s="442"/>
      <c r="G7" s="442"/>
      <c r="H7" s="442"/>
      <c r="I7" s="442"/>
      <c r="J7" s="442"/>
      <c r="K7" s="442"/>
      <c r="L7" s="641"/>
      <c r="M7" s="641"/>
      <c r="N7" s="641"/>
      <c r="O7" s="641"/>
      <c r="P7" s="641"/>
      <c r="Q7" s="641"/>
      <c r="R7" s="641"/>
      <c r="S7" s="641"/>
      <c r="T7" s="641"/>
      <c r="U7" s="641"/>
      <c r="V7" s="641"/>
      <c r="W7" s="641"/>
      <c r="X7" s="641"/>
      <c r="Y7" s="641"/>
      <c r="Z7" s="641"/>
      <c r="AA7" s="641"/>
      <c r="AB7" s="641"/>
      <c r="AC7" s="641"/>
      <c r="AD7" s="645" t="s">
        <v>152</v>
      </c>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c r="BR7" s="645"/>
      <c r="BS7" s="645"/>
      <c r="BT7" s="645"/>
      <c r="BU7" s="645"/>
      <c r="BV7" s="645"/>
      <c r="BW7" s="645"/>
      <c r="BX7" s="645"/>
      <c r="BY7" s="645"/>
      <c r="BZ7" s="646"/>
    </row>
    <row r="8" spans="1:78" ht="17.25" customHeight="1">
      <c r="B8" s="615" t="s">
        <v>2</v>
      </c>
      <c r="C8" s="616"/>
      <c r="D8" s="616"/>
      <c r="E8" s="616"/>
      <c r="F8" s="616"/>
      <c r="G8" s="616"/>
      <c r="H8" s="616"/>
      <c r="I8" s="616"/>
      <c r="J8" s="616"/>
      <c r="K8" s="616"/>
      <c r="L8" s="630" t="s">
        <v>235</v>
      </c>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631"/>
      <c r="BV8" s="631"/>
      <c r="BW8" s="631"/>
      <c r="BX8" s="631"/>
      <c r="BY8" s="631"/>
      <c r="BZ8" s="632"/>
    </row>
    <row r="9" spans="1:78" ht="17.25" customHeight="1">
      <c r="B9" s="628"/>
      <c r="C9" s="629"/>
      <c r="D9" s="629"/>
      <c r="E9" s="629"/>
      <c r="F9" s="629"/>
      <c r="G9" s="629"/>
      <c r="H9" s="629"/>
      <c r="I9" s="629"/>
      <c r="J9" s="629"/>
      <c r="K9" s="629"/>
      <c r="L9" s="633" t="s">
        <v>3</v>
      </c>
      <c r="M9" s="633"/>
      <c r="N9" s="633"/>
      <c r="O9" s="633"/>
      <c r="P9" s="633"/>
      <c r="Q9" s="633"/>
      <c r="R9" s="633"/>
      <c r="S9" s="633"/>
      <c r="T9" s="633"/>
      <c r="U9" s="633"/>
      <c r="V9" s="633"/>
      <c r="W9" s="633"/>
      <c r="X9" s="633"/>
      <c r="Y9" s="633"/>
      <c r="Z9" s="633" t="s">
        <v>17</v>
      </c>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c r="BA9" s="633"/>
      <c r="BB9" s="633"/>
      <c r="BC9" s="633"/>
      <c r="BD9" s="633"/>
      <c r="BE9" s="633" t="s">
        <v>1</v>
      </c>
      <c r="BF9" s="633"/>
      <c r="BG9" s="633"/>
      <c r="BH9" s="633"/>
      <c r="BI9" s="633"/>
      <c r="BJ9" s="633"/>
      <c r="BK9" s="633"/>
      <c r="BL9" s="633"/>
      <c r="BM9" s="633"/>
      <c r="BN9" s="633"/>
      <c r="BO9" s="633"/>
      <c r="BP9" s="633"/>
      <c r="BQ9" s="633"/>
      <c r="BR9" s="633"/>
      <c r="BS9" s="633"/>
      <c r="BT9" s="633"/>
      <c r="BU9" s="633"/>
      <c r="BV9" s="633"/>
      <c r="BW9" s="633"/>
      <c r="BX9" s="633"/>
      <c r="BY9" s="633"/>
      <c r="BZ9" s="634"/>
    </row>
    <row r="10" spans="1:78" ht="17.25" customHeight="1">
      <c r="B10" s="628"/>
      <c r="C10" s="629"/>
      <c r="D10" s="629"/>
      <c r="E10" s="629"/>
      <c r="F10" s="629"/>
      <c r="G10" s="629"/>
      <c r="H10" s="629"/>
      <c r="I10" s="629"/>
      <c r="J10" s="629"/>
      <c r="K10" s="62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492" t="s">
        <v>18</v>
      </c>
      <c r="BF10" s="493"/>
      <c r="BG10" s="672"/>
      <c r="BH10" s="672"/>
      <c r="BI10" s="672"/>
      <c r="BJ10" s="672"/>
      <c r="BK10" s="672"/>
      <c r="BL10" s="672"/>
      <c r="BM10" s="672"/>
      <c r="BN10" s="672"/>
      <c r="BO10" s="673" t="s">
        <v>19</v>
      </c>
      <c r="BP10" s="673"/>
      <c r="BQ10" s="673"/>
      <c r="BR10" s="673"/>
      <c r="BS10" s="673"/>
      <c r="BT10" s="673"/>
      <c r="BU10" s="673"/>
      <c r="BV10" s="673"/>
      <c r="BW10" s="673"/>
      <c r="BX10" s="673"/>
      <c r="BY10" s="673"/>
      <c r="BZ10" s="674"/>
    </row>
    <row r="11" spans="1:78" ht="15" customHeight="1">
      <c r="B11" s="625"/>
      <c r="C11" s="430"/>
      <c r="D11" s="430"/>
      <c r="E11" s="430"/>
      <c r="F11" s="430"/>
      <c r="G11" s="430"/>
      <c r="H11" s="430"/>
      <c r="I11" s="430"/>
      <c r="J11" s="430"/>
      <c r="K11" s="430"/>
      <c r="L11" s="633" t="s">
        <v>20</v>
      </c>
      <c r="M11" s="633"/>
      <c r="N11" s="633"/>
      <c r="O11" s="633"/>
      <c r="P11" s="633"/>
      <c r="Q11" s="633"/>
      <c r="R11" s="633"/>
      <c r="S11" s="633"/>
      <c r="T11" s="633"/>
      <c r="U11" s="633"/>
      <c r="V11" s="633"/>
      <c r="W11" s="633"/>
      <c r="X11" s="633"/>
      <c r="Y11" s="633"/>
      <c r="Z11" s="633" t="s">
        <v>21</v>
      </c>
      <c r="AA11" s="633"/>
      <c r="AB11" s="633"/>
      <c r="AC11" s="633"/>
      <c r="AD11" s="633"/>
      <c r="AE11" s="633"/>
      <c r="AF11" s="633"/>
      <c r="AG11" s="633"/>
      <c r="AH11" s="633"/>
      <c r="AI11" s="633"/>
      <c r="AJ11" s="633"/>
      <c r="AK11" s="633"/>
      <c r="AL11" s="633"/>
      <c r="AM11" s="633"/>
      <c r="AN11" s="633"/>
      <c r="AO11" s="633" t="s">
        <v>22</v>
      </c>
      <c r="AP11" s="633"/>
      <c r="AQ11" s="633"/>
      <c r="AR11" s="633"/>
      <c r="AS11" s="633"/>
      <c r="AT11" s="633"/>
      <c r="AU11" s="633"/>
      <c r="AV11" s="633"/>
      <c r="AW11" s="633"/>
      <c r="AX11" s="633"/>
      <c r="AY11" s="633"/>
      <c r="AZ11" s="633"/>
      <c r="BA11" s="633"/>
      <c r="BB11" s="633"/>
      <c r="BC11" s="633"/>
      <c r="BD11" s="633"/>
      <c r="BE11" s="642"/>
      <c r="BF11" s="643"/>
      <c r="BG11" s="643"/>
      <c r="BH11" s="643"/>
      <c r="BI11" s="643"/>
      <c r="BJ11" s="643"/>
      <c r="BK11" s="643"/>
      <c r="BL11" s="643"/>
      <c r="BM11" s="643"/>
      <c r="BN11" s="643"/>
      <c r="BO11" s="643"/>
      <c r="BP11" s="643"/>
      <c r="BQ11" s="643"/>
      <c r="BR11" s="643"/>
      <c r="BS11" s="643"/>
      <c r="BT11" s="643"/>
      <c r="BU11" s="643"/>
      <c r="BV11" s="643"/>
      <c r="BW11" s="643"/>
      <c r="BX11" s="643"/>
      <c r="BY11" s="643"/>
      <c r="BZ11" s="644"/>
    </row>
    <row r="12" spans="1:78" ht="17.25" customHeight="1">
      <c r="B12" s="625"/>
      <c r="C12" s="430"/>
      <c r="D12" s="430"/>
      <c r="E12" s="430"/>
      <c r="F12" s="430"/>
      <c r="G12" s="430"/>
      <c r="H12" s="430"/>
      <c r="I12" s="430"/>
      <c r="J12" s="430"/>
      <c r="K12" s="430"/>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42"/>
      <c r="BF12" s="643"/>
      <c r="BG12" s="643"/>
      <c r="BH12" s="643"/>
      <c r="BI12" s="643"/>
      <c r="BJ12" s="643"/>
      <c r="BK12" s="643"/>
      <c r="BL12" s="643"/>
      <c r="BM12" s="643"/>
      <c r="BN12" s="643"/>
      <c r="BO12" s="643"/>
      <c r="BP12" s="643"/>
      <c r="BQ12" s="643"/>
      <c r="BR12" s="643"/>
      <c r="BS12" s="643"/>
      <c r="BT12" s="643"/>
      <c r="BU12" s="643"/>
      <c r="BV12" s="643"/>
      <c r="BW12" s="643"/>
      <c r="BX12" s="643"/>
      <c r="BY12" s="643"/>
      <c r="BZ12" s="644"/>
    </row>
    <row r="13" spans="1:78" ht="21.75" customHeight="1">
      <c r="B13" s="625"/>
      <c r="C13" s="430"/>
      <c r="D13" s="430"/>
      <c r="E13" s="430"/>
      <c r="F13" s="430"/>
      <c r="G13" s="430"/>
      <c r="H13" s="430"/>
      <c r="I13" s="430"/>
      <c r="J13" s="430"/>
      <c r="K13" s="430"/>
      <c r="L13" s="636" t="s">
        <v>236</v>
      </c>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7"/>
      <c r="BR13" s="637"/>
      <c r="BS13" s="637"/>
      <c r="BT13" s="637"/>
      <c r="BU13" s="637"/>
      <c r="BV13" s="637"/>
      <c r="BW13" s="637"/>
      <c r="BX13" s="637"/>
      <c r="BY13" s="637"/>
      <c r="BZ13" s="638"/>
    </row>
    <row r="14" spans="1:78" ht="15" customHeight="1">
      <c r="B14" s="625"/>
      <c r="C14" s="430"/>
      <c r="D14" s="430"/>
      <c r="E14" s="430"/>
      <c r="F14" s="430"/>
      <c r="G14" s="430"/>
      <c r="H14" s="430"/>
      <c r="I14" s="430"/>
      <c r="J14" s="430"/>
      <c r="K14" s="430"/>
      <c r="L14" s="633" t="s">
        <v>3</v>
      </c>
      <c r="M14" s="633"/>
      <c r="N14" s="633"/>
      <c r="O14" s="633"/>
      <c r="P14" s="633"/>
      <c r="Q14" s="633"/>
      <c r="R14" s="633"/>
      <c r="S14" s="633"/>
      <c r="T14" s="633"/>
      <c r="U14" s="633"/>
      <c r="V14" s="633"/>
      <c r="W14" s="633"/>
      <c r="X14" s="633"/>
      <c r="Y14" s="633"/>
      <c r="Z14" s="633" t="s">
        <v>17</v>
      </c>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t="s">
        <v>23</v>
      </c>
      <c r="BF14" s="633"/>
      <c r="BG14" s="633"/>
      <c r="BH14" s="633"/>
      <c r="BI14" s="633"/>
      <c r="BJ14" s="633"/>
      <c r="BK14" s="633"/>
      <c r="BL14" s="633"/>
      <c r="BM14" s="633"/>
      <c r="BN14" s="633"/>
      <c r="BO14" s="633"/>
      <c r="BP14" s="633"/>
      <c r="BQ14" s="633"/>
      <c r="BR14" s="633"/>
      <c r="BS14" s="633"/>
      <c r="BT14" s="633"/>
      <c r="BU14" s="633"/>
      <c r="BV14" s="633"/>
      <c r="BW14" s="633"/>
      <c r="BX14" s="633"/>
      <c r="BY14" s="633"/>
      <c r="BZ14" s="634"/>
    </row>
    <row r="15" spans="1:78" ht="17.25" customHeight="1">
      <c r="B15" s="625"/>
      <c r="C15" s="430"/>
      <c r="D15" s="430"/>
      <c r="E15" s="430"/>
      <c r="F15" s="430"/>
      <c r="G15" s="430"/>
      <c r="H15" s="430"/>
      <c r="I15" s="430"/>
      <c r="J15" s="430"/>
      <c r="K15" s="430"/>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65"/>
      <c r="BF15" s="666"/>
      <c r="BG15" s="666"/>
      <c r="BH15" s="666"/>
      <c r="BI15" s="666"/>
      <c r="BJ15" s="666"/>
      <c r="BK15" s="666"/>
      <c r="BL15" s="666"/>
      <c r="BM15" s="666"/>
      <c r="BN15" s="666"/>
      <c r="BO15" s="666"/>
      <c r="BP15" s="666"/>
      <c r="BQ15" s="666"/>
      <c r="BR15" s="666"/>
      <c r="BS15" s="666"/>
      <c r="BT15" s="666"/>
      <c r="BU15" s="666"/>
      <c r="BV15" s="666"/>
      <c r="BW15" s="666"/>
      <c r="BX15" s="666"/>
      <c r="BY15" s="666"/>
      <c r="BZ15" s="667"/>
    </row>
    <row r="16" spans="1:78" ht="15" customHeight="1">
      <c r="B16" s="625"/>
      <c r="C16" s="430"/>
      <c r="D16" s="430"/>
      <c r="E16" s="430"/>
      <c r="F16" s="430"/>
      <c r="G16" s="430"/>
      <c r="H16" s="430"/>
      <c r="I16" s="430"/>
      <c r="J16" s="430"/>
      <c r="K16" s="430"/>
      <c r="L16" s="633" t="s">
        <v>20</v>
      </c>
      <c r="M16" s="633"/>
      <c r="N16" s="633"/>
      <c r="O16" s="633"/>
      <c r="P16" s="633"/>
      <c r="Q16" s="633"/>
      <c r="R16" s="633"/>
      <c r="S16" s="633"/>
      <c r="T16" s="633"/>
      <c r="U16" s="633"/>
      <c r="V16" s="633"/>
      <c r="W16" s="633"/>
      <c r="X16" s="633"/>
      <c r="Y16" s="633"/>
      <c r="Z16" s="633" t="s">
        <v>21</v>
      </c>
      <c r="AA16" s="633"/>
      <c r="AB16" s="633"/>
      <c r="AC16" s="633"/>
      <c r="AD16" s="633"/>
      <c r="AE16" s="633"/>
      <c r="AF16" s="633"/>
      <c r="AG16" s="633"/>
      <c r="AH16" s="633"/>
      <c r="AI16" s="633"/>
      <c r="AJ16" s="633"/>
      <c r="AK16" s="633"/>
      <c r="AL16" s="633"/>
      <c r="AM16" s="633"/>
      <c r="AN16" s="633"/>
      <c r="AO16" s="633" t="s">
        <v>22</v>
      </c>
      <c r="AP16" s="633"/>
      <c r="AQ16" s="633"/>
      <c r="AR16" s="633"/>
      <c r="AS16" s="633"/>
      <c r="AT16" s="633"/>
      <c r="AU16" s="633"/>
      <c r="AV16" s="633"/>
      <c r="AW16" s="633"/>
      <c r="AX16" s="633"/>
      <c r="AY16" s="633"/>
      <c r="AZ16" s="633"/>
      <c r="BA16" s="633"/>
      <c r="BB16" s="633"/>
      <c r="BC16" s="633"/>
      <c r="BD16" s="633"/>
      <c r="BE16" s="668"/>
      <c r="BF16" s="460"/>
      <c r="BG16" s="460"/>
      <c r="BH16" s="460"/>
      <c r="BI16" s="460"/>
      <c r="BJ16" s="460"/>
      <c r="BK16" s="460"/>
      <c r="BL16" s="460"/>
      <c r="BM16" s="460"/>
      <c r="BN16" s="460"/>
      <c r="BO16" s="460"/>
      <c r="BP16" s="460"/>
      <c r="BQ16" s="460"/>
      <c r="BR16" s="460"/>
      <c r="BS16" s="460"/>
      <c r="BT16" s="460"/>
      <c r="BU16" s="460"/>
      <c r="BV16" s="460"/>
      <c r="BW16" s="460"/>
      <c r="BX16" s="460"/>
      <c r="BY16" s="460"/>
      <c r="BZ16" s="461"/>
    </row>
    <row r="17" spans="1:88" ht="17.25" customHeight="1">
      <c r="B17" s="625"/>
      <c r="C17" s="430"/>
      <c r="D17" s="430"/>
      <c r="E17" s="430"/>
      <c r="F17" s="430"/>
      <c r="G17" s="430"/>
      <c r="H17" s="430"/>
      <c r="I17" s="430"/>
      <c r="J17" s="430"/>
      <c r="K17" s="430"/>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69"/>
      <c r="BF17" s="670"/>
      <c r="BG17" s="670"/>
      <c r="BH17" s="670"/>
      <c r="BI17" s="670"/>
      <c r="BJ17" s="670"/>
      <c r="BK17" s="670"/>
      <c r="BL17" s="670"/>
      <c r="BM17" s="670"/>
      <c r="BN17" s="670"/>
      <c r="BO17" s="670"/>
      <c r="BP17" s="670"/>
      <c r="BQ17" s="670"/>
      <c r="BR17" s="670"/>
      <c r="BS17" s="670"/>
      <c r="BT17" s="670"/>
      <c r="BU17" s="670"/>
      <c r="BV17" s="670"/>
      <c r="BW17" s="670"/>
      <c r="BX17" s="670"/>
      <c r="BY17" s="670"/>
      <c r="BZ17" s="671"/>
    </row>
    <row r="18" spans="1:88" ht="20.25" customHeight="1">
      <c r="B18" s="656" t="s">
        <v>148</v>
      </c>
      <c r="C18" s="657"/>
      <c r="D18" s="657"/>
      <c r="E18" s="657"/>
      <c r="F18" s="657"/>
      <c r="G18" s="657"/>
      <c r="H18" s="657"/>
      <c r="I18" s="657"/>
      <c r="J18" s="657"/>
      <c r="K18" s="658"/>
      <c r="L18" s="647" t="s">
        <v>25</v>
      </c>
      <c r="M18" s="648"/>
      <c r="N18" s="648"/>
      <c r="O18" s="648"/>
      <c r="P18" s="648"/>
      <c r="Q18" s="648"/>
      <c r="R18" s="648"/>
      <c r="S18" s="648"/>
      <c r="T18" s="648"/>
      <c r="U18" s="649"/>
      <c r="V18" s="662"/>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4"/>
    </row>
    <row r="19" spans="1:88" ht="20.25" customHeight="1">
      <c r="B19" s="659"/>
      <c r="C19" s="660"/>
      <c r="D19" s="660"/>
      <c r="E19" s="660"/>
      <c r="F19" s="660"/>
      <c r="G19" s="660"/>
      <c r="H19" s="660"/>
      <c r="I19" s="660"/>
      <c r="J19" s="660"/>
      <c r="K19" s="661"/>
      <c r="L19" s="647" t="s">
        <v>6</v>
      </c>
      <c r="M19" s="648"/>
      <c r="N19" s="648"/>
      <c r="O19" s="648"/>
      <c r="P19" s="648"/>
      <c r="Q19" s="648"/>
      <c r="R19" s="648"/>
      <c r="S19" s="648"/>
      <c r="T19" s="648"/>
      <c r="U19" s="649"/>
      <c r="V19" s="650"/>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c r="BX19" s="651"/>
      <c r="BY19" s="651"/>
      <c r="BZ19" s="652"/>
    </row>
    <row r="20" spans="1:88" s="218" customFormat="1" ht="15" customHeight="1">
      <c r="A20" s="217"/>
      <c r="B20" s="625" t="s">
        <v>237</v>
      </c>
      <c r="C20" s="430"/>
      <c r="D20" s="430"/>
      <c r="E20" s="430"/>
      <c r="F20" s="430"/>
      <c r="G20" s="430"/>
      <c r="H20" s="430"/>
      <c r="I20" s="430"/>
      <c r="J20" s="430"/>
      <c r="K20" s="430"/>
      <c r="L20" s="492" t="s">
        <v>156</v>
      </c>
      <c r="M20" s="493"/>
      <c r="N20" s="494"/>
      <c r="O20" s="494"/>
      <c r="P20" s="494"/>
      <c r="Q20" s="494"/>
      <c r="R20" s="494"/>
      <c r="S20" s="494"/>
      <c r="T20" s="494"/>
      <c r="U20" s="494"/>
      <c r="V20" s="494"/>
      <c r="W20" s="494"/>
      <c r="X20" s="494"/>
      <c r="Y20" s="494"/>
      <c r="Z20" s="494"/>
      <c r="AA20" s="494"/>
      <c r="AB20" s="494"/>
      <c r="AC20" s="494"/>
      <c r="AD20" s="495"/>
      <c r="AE20" s="432"/>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4"/>
      <c r="CA20" s="214"/>
      <c r="CB20" s="247"/>
      <c r="CC20" s="247"/>
      <c r="CD20" s="247"/>
      <c r="CE20" s="247"/>
      <c r="CF20" s="247"/>
      <c r="CG20" s="247"/>
      <c r="CH20" s="247"/>
      <c r="CI20" s="247"/>
      <c r="CJ20" s="214"/>
    </row>
    <row r="21" spans="1:88" s="218" customFormat="1" ht="15" customHeight="1">
      <c r="A21" s="217"/>
      <c r="B21" s="625"/>
      <c r="C21" s="430"/>
      <c r="D21" s="430"/>
      <c r="E21" s="430"/>
      <c r="F21" s="430"/>
      <c r="G21" s="430"/>
      <c r="H21" s="430"/>
      <c r="I21" s="430"/>
      <c r="J21" s="430"/>
      <c r="K21" s="430"/>
      <c r="L21" s="310"/>
      <c r="M21" s="308"/>
      <c r="N21" s="496" t="s">
        <v>234</v>
      </c>
      <c r="O21" s="496"/>
      <c r="P21" s="496"/>
      <c r="Q21" s="496"/>
      <c r="R21" s="496"/>
      <c r="S21" s="496"/>
      <c r="T21" s="496"/>
      <c r="U21" s="496"/>
      <c r="V21" s="496"/>
      <c r="W21" s="496"/>
      <c r="X21" s="496"/>
      <c r="Y21" s="496"/>
      <c r="Z21" s="496"/>
      <c r="AA21" s="496"/>
      <c r="AB21" s="496"/>
      <c r="AC21" s="496"/>
      <c r="AD21" s="496"/>
      <c r="AE21" s="446"/>
      <c r="AF21" s="446"/>
      <c r="AG21" s="446"/>
      <c r="AH21" s="446"/>
      <c r="AI21" s="446"/>
      <c r="AJ21" s="446"/>
      <c r="AK21" s="446"/>
      <c r="AL21" s="446"/>
      <c r="AM21" s="446"/>
      <c r="AN21" s="446"/>
      <c r="AO21" s="446"/>
      <c r="AP21" s="446"/>
      <c r="AQ21" s="446"/>
      <c r="AR21" s="446"/>
      <c r="AS21" s="446"/>
      <c r="AT21" s="446"/>
      <c r="AU21" s="446"/>
      <c r="AV21" s="446"/>
      <c r="AW21" s="447"/>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9"/>
      <c r="CA21" s="214"/>
      <c r="CB21" s="247"/>
      <c r="CC21" s="247"/>
      <c r="CD21" s="247"/>
      <c r="CE21" s="247"/>
      <c r="CF21" s="247"/>
      <c r="CG21" s="247"/>
      <c r="CH21" s="247"/>
      <c r="CI21" s="247"/>
      <c r="CJ21" s="214"/>
    </row>
    <row r="22" spans="1:88" s="218" customFormat="1" ht="15" customHeight="1">
      <c r="A22" s="217"/>
      <c r="B22" s="625"/>
      <c r="C22" s="430"/>
      <c r="D22" s="430"/>
      <c r="E22" s="430"/>
      <c r="F22" s="430"/>
      <c r="G22" s="430"/>
      <c r="H22" s="430"/>
      <c r="I22" s="430"/>
      <c r="J22" s="430"/>
      <c r="K22" s="430"/>
      <c r="L22" s="311"/>
      <c r="M22" s="259"/>
      <c r="N22" s="430" t="s">
        <v>159</v>
      </c>
      <c r="O22" s="430"/>
      <c r="P22" s="430"/>
      <c r="Q22" s="430"/>
      <c r="R22" s="430"/>
      <c r="S22" s="430"/>
      <c r="T22" s="430"/>
      <c r="U22" s="431" t="s">
        <v>157</v>
      </c>
      <c r="V22" s="431"/>
      <c r="W22" s="431"/>
      <c r="X22" s="431"/>
      <c r="Y22" s="431"/>
      <c r="Z22" s="431"/>
      <c r="AA22" s="431"/>
      <c r="AB22" s="431"/>
      <c r="AC22" s="431"/>
      <c r="AD22" s="431"/>
      <c r="AE22" s="654"/>
      <c r="AF22" s="655"/>
      <c r="AG22" s="655"/>
      <c r="AH22" s="655"/>
      <c r="AI22" s="655"/>
      <c r="AJ22" s="655"/>
      <c r="AK22" s="655"/>
      <c r="AL22" s="655"/>
      <c r="AM22" s="655"/>
      <c r="AN22" s="655"/>
      <c r="AO22" s="655"/>
      <c r="AP22" s="655"/>
      <c r="AQ22" s="655"/>
      <c r="AR22" s="655"/>
      <c r="AS22" s="655"/>
      <c r="AT22" s="655"/>
      <c r="AU22" s="655"/>
      <c r="AV22" s="655"/>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4"/>
      <c r="CA22" s="214"/>
      <c r="CB22" s="247"/>
      <c r="CC22" s="247"/>
      <c r="CD22" s="247"/>
      <c r="CE22" s="247"/>
      <c r="CF22" s="247"/>
      <c r="CG22" s="247"/>
      <c r="CH22" s="247"/>
      <c r="CI22" s="247"/>
      <c r="CJ22" s="214"/>
    </row>
    <row r="23" spans="1:88" s="218" customFormat="1" ht="15" customHeight="1">
      <c r="A23" s="217"/>
      <c r="B23" s="625"/>
      <c r="C23" s="430"/>
      <c r="D23" s="430"/>
      <c r="E23" s="430"/>
      <c r="F23" s="430"/>
      <c r="G23" s="430"/>
      <c r="H23" s="430"/>
      <c r="I23" s="430"/>
      <c r="J23" s="430"/>
      <c r="K23" s="430"/>
      <c r="L23" s="310"/>
      <c r="M23" s="308"/>
      <c r="N23" s="430"/>
      <c r="O23" s="430"/>
      <c r="P23" s="430"/>
      <c r="Q23" s="430"/>
      <c r="R23" s="430"/>
      <c r="S23" s="430"/>
      <c r="T23" s="430"/>
      <c r="U23" s="431" t="s">
        <v>24</v>
      </c>
      <c r="V23" s="431"/>
      <c r="W23" s="431"/>
      <c r="X23" s="431"/>
      <c r="Y23" s="431"/>
      <c r="Z23" s="431"/>
      <c r="AA23" s="431"/>
      <c r="AB23" s="431"/>
      <c r="AC23" s="431"/>
      <c r="AD23" s="431"/>
      <c r="AE23" s="432"/>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4"/>
      <c r="CA23" s="214"/>
      <c r="CB23" s="247"/>
      <c r="CC23" s="247"/>
      <c r="CD23" s="247"/>
      <c r="CE23" s="247"/>
      <c r="CF23" s="247"/>
      <c r="CG23" s="247"/>
      <c r="CH23" s="247"/>
      <c r="CI23" s="247"/>
      <c r="CJ23" s="214"/>
    </row>
    <row r="24" spans="1:88" s="218" customFormat="1" ht="15" customHeight="1">
      <c r="A24" s="217"/>
      <c r="B24" s="625"/>
      <c r="C24" s="430"/>
      <c r="D24" s="430"/>
      <c r="E24" s="430"/>
      <c r="F24" s="430"/>
      <c r="G24" s="430"/>
      <c r="H24" s="430"/>
      <c r="I24" s="430"/>
      <c r="J24" s="430"/>
      <c r="K24" s="430"/>
      <c r="L24" s="310"/>
      <c r="M24" s="308"/>
      <c r="N24" s="430"/>
      <c r="O24" s="430"/>
      <c r="P24" s="430"/>
      <c r="Q24" s="430"/>
      <c r="R24" s="430"/>
      <c r="S24" s="430"/>
      <c r="T24" s="430"/>
      <c r="U24" s="431" t="s">
        <v>160</v>
      </c>
      <c r="V24" s="431"/>
      <c r="W24" s="431"/>
      <c r="X24" s="431"/>
      <c r="Y24" s="431"/>
      <c r="Z24" s="431"/>
      <c r="AA24" s="431"/>
      <c r="AB24" s="431"/>
      <c r="AC24" s="431"/>
      <c r="AD24" s="431"/>
      <c r="AE24" s="437"/>
      <c r="AF24" s="438"/>
      <c r="AG24" s="438"/>
      <c r="AH24" s="438"/>
      <c r="AI24" s="438"/>
      <c r="AJ24" s="438"/>
      <c r="AK24" s="438"/>
      <c r="AL24" s="438"/>
      <c r="AM24" s="438"/>
      <c r="AN24" s="438"/>
      <c r="AO24" s="438"/>
      <c r="AP24" s="438"/>
      <c r="AQ24" s="438"/>
      <c r="AR24" s="438"/>
      <c r="AS24" s="438"/>
      <c r="AT24" s="438"/>
      <c r="AU24" s="438"/>
      <c r="AV24" s="436" t="s">
        <v>161</v>
      </c>
      <c r="AW24" s="436"/>
      <c r="AX24" s="436"/>
      <c r="AY24" s="436"/>
      <c r="AZ24" s="436"/>
      <c r="BA24" s="436"/>
      <c r="BB24" s="436"/>
      <c r="BC24" s="437"/>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9"/>
      <c r="CA24" s="214"/>
      <c r="CB24" s="247"/>
      <c r="CC24" s="247"/>
      <c r="CD24" s="247"/>
      <c r="CE24" s="247"/>
      <c r="CF24" s="247"/>
      <c r="CG24" s="247"/>
      <c r="CH24" s="247"/>
      <c r="CI24" s="247"/>
      <c r="CJ24" s="214"/>
    </row>
    <row r="25" spans="1:88" s="218" customFormat="1" ht="15" customHeight="1">
      <c r="A25" s="217"/>
      <c r="B25" s="625"/>
      <c r="C25" s="430"/>
      <c r="D25" s="430"/>
      <c r="E25" s="430"/>
      <c r="F25" s="430"/>
      <c r="G25" s="430"/>
      <c r="H25" s="430"/>
      <c r="I25" s="430"/>
      <c r="J25" s="430"/>
      <c r="K25" s="430"/>
      <c r="L25" s="312"/>
      <c r="M25" s="313"/>
      <c r="N25" s="430"/>
      <c r="O25" s="430"/>
      <c r="P25" s="430"/>
      <c r="Q25" s="430"/>
      <c r="R25" s="430"/>
      <c r="S25" s="430"/>
      <c r="T25" s="430"/>
      <c r="U25" s="496" t="s">
        <v>158</v>
      </c>
      <c r="V25" s="496"/>
      <c r="W25" s="496"/>
      <c r="X25" s="496"/>
      <c r="Y25" s="496"/>
      <c r="Z25" s="496"/>
      <c r="AA25" s="496"/>
      <c r="AB25" s="496"/>
      <c r="AC25" s="496"/>
      <c r="AD25" s="496"/>
      <c r="AE25" s="441"/>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4"/>
      <c r="CA25" s="214"/>
      <c r="CB25" s="247"/>
      <c r="CC25" s="247"/>
      <c r="CD25" s="247"/>
      <c r="CE25" s="247"/>
      <c r="CF25" s="247"/>
      <c r="CG25" s="247"/>
      <c r="CH25" s="247"/>
      <c r="CI25" s="247"/>
      <c r="CJ25" s="214"/>
    </row>
    <row r="26" spans="1:88" s="218" customFormat="1" ht="15" customHeight="1">
      <c r="A26" s="217"/>
      <c r="B26" s="625"/>
      <c r="C26" s="430"/>
      <c r="D26" s="430"/>
      <c r="E26" s="430"/>
      <c r="F26" s="430"/>
      <c r="G26" s="430"/>
      <c r="H26" s="430"/>
      <c r="I26" s="430"/>
      <c r="J26" s="430"/>
      <c r="K26" s="430"/>
      <c r="L26" s="492" t="s">
        <v>156</v>
      </c>
      <c r="M26" s="493"/>
      <c r="N26" s="494"/>
      <c r="O26" s="494"/>
      <c r="P26" s="494"/>
      <c r="Q26" s="494"/>
      <c r="R26" s="494"/>
      <c r="S26" s="494"/>
      <c r="T26" s="494"/>
      <c r="U26" s="494"/>
      <c r="V26" s="494"/>
      <c r="W26" s="494"/>
      <c r="X26" s="494"/>
      <c r="Y26" s="494"/>
      <c r="Z26" s="494"/>
      <c r="AA26" s="494"/>
      <c r="AB26" s="494"/>
      <c r="AC26" s="494"/>
      <c r="AD26" s="495"/>
      <c r="AE26" s="432"/>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4"/>
      <c r="CA26" s="214"/>
      <c r="CB26" s="247"/>
      <c r="CC26" s="247"/>
      <c r="CD26" s="247"/>
      <c r="CE26" s="247"/>
      <c r="CF26" s="247"/>
      <c r="CG26" s="247"/>
      <c r="CH26" s="247"/>
      <c r="CI26" s="247"/>
      <c r="CJ26" s="214"/>
    </row>
    <row r="27" spans="1:88" s="218" customFormat="1" ht="15" customHeight="1">
      <c r="A27" s="217"/>
      <c r="B27" s="625"/>
      <c r="C27" s="430"/>
      <c r="D27" s="430"/>
      <c r="E27" s="430"/>
      <c r="F27" s="430"/>
      <c r="G27" s="430"/>
      <c r="H27" s="430"/>
      <c r="I27" s="430"/>
      <c r="J27" s="430"/>
      <c r="K27" s="430"/>
      <c r="L27" s="310"/>
      <c r="M27" s="308"/>
      <c r="N27" s="496" t="s">
        <v>234</v>
      </c>
      <c r="O27" s="496"/>
      <c r="P27" s="496"/>
      <c r="Q27" s="496"/>
      <c r="R27" s="496"/>
      <c r="S27" s="496"/>
      <c r="T27" s="496"/>
      <c r="U27" s="496"/>
      <c r="V27" s="496"/>
      <c r="W27" s="496"/>
      <c r="X27" s="496"/>
      <c r="Y27" s="496"/>
      <c r="Z27" s="496"/>
      <c r="AA27" s="496"/>
      <c r="AB27" s="496"/>
      <c r="AC27" s="496"/>
      <c r="AD27" s="496"/>
      <c r="AE27" s="446"/>
      <c r="AF27" s="446"/>
      <c r="AG27" s="446"/>
      <c r="AH27" s="446"/>
      <c r="AI27" s="446"/>
      <c r="AJ27" s="446"/>
      <c r="AK27" s="446"/>
      <c r="AL27" s="446"/>
      <c r="AM27" s="446"/>
      <c r="AN27" s="446"/>
      <c r="AO27" s="446"/>
      <c r="AP27" s="446"/>
      <c r="AQ27" s="446"/>
      <c r="AR27" s="446"/>
      <c r="AS27" s="446"/>
      <c r="AT27" s="446"/>
      <c r="AU27" s="446"/>
      <c r="AV27" s="446"/>
      <c r="AW27" s="447"/>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9"/>
      <c r="CA27" s="214"/>
      <c r="CB27" s="247"/>
      <c r="CC27" s="247"/>
      <c r="CD27" s="247"/>
      <c r="CE27" s="247"/>
      <c r="CF27" s="247"/>
      <c r="CG27" s="247"/>
      <c r="CH27" s="247"/>
      <c r="CI27" s="247"/>
      <c r="CJ27" s="214"/>
    </row>
    <row r="28" spans="1:88" s="218" customFormat="1" ht="15" customHeight="1">
      <c r="A28" s="217"/>
      <c r="B28" s="625"/>
      <c r="C28" s="430"/>
      <c r="D28" s="430"/>
      <c r="E28" s="430"/>
      <c r="F28" s="430"/>
      <c r="G28" s="430"/>
      <c r="H28" s="430"/>
      <c r="I28" s="430"/>
      <c r="J28" s="430"/>
      <c r="K28" s="430"/>
      <c r="L28" s="311"/>
      <c r="M28" s="259"/>
      <c r="N28" s="430" t="s">
        <v>159</v>
      </c>
      <c r="O28" s="430"/>
      <c r="P28" s="430"/>
      <c r="Q28" s="430"/>
      <c r="R28" s="430"/>
      <c r="S28" s="430"/>
      <c r="T28" s="430"/>
      <c r="U28" s="431" t="s">
        <v>157</v>
      </c>
      <c r="V28" s="431"/>
      <c r="W28" s="431"/>
      <c r="X28" s="431"/>
      <c r="Y28" s="431"/>
      <c r="Z28" s="431"/>
      <c r="AA28" s="431"/>
      <c r="AB28" s="431"/>
      <c r="AC28" s="431"/>
      <c r="AD28" s="431"/>
      <c r="AE28" s="432"/>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4"/>
      <c r="CA28" s="214"/>
      <c r="CB28" s="247"/>
      <c r="CC28" s="247"/>
      <c r="CD28" s="247"/>
      <c r="CE28" s="247"/>
      <c r="CF28" s="247"/>
      <c r="CG28" s="247"/>
      <c r="CH28" s="247"/>
      <c r="CI28" s="247"/>
      <c r="CJ28" s="214"/>
    </row>
    <row r="29" spans="1:88" s="218" customFormat="1" ht="15" customHeight="1">
      <c r="A29" s="217"/>
      <c r="B29" s="625"/>
      <c r="C29" s="430"/>
      <c r="D29" s="430"/>
      <c r="E29" s="430"/>
      <c r="F29" s="430"/>
      <c r="G29" s="430"/>
      <c r="H29" s="430"/>
      <c r="I29" s="430"/>
      <c r="J29" s="430"/>
      <c r="K29" s="430"/>
      <c r="L29" s="310"/>
      <c r="M29" s="308"/>
      <c r="N29" s="430"/>
      <c r="O29" s="430"/>
      <c r="P29" s="430"/>
      <c r="Q29" s="430"/>
      <c r="R29" s="430"/>
      <c r="S29" s="430"/>
      <c r="T29" s="430"/>
      <c r="U29" s="431" t="s">
        <v>24</v>
      </c>
      <c r="V29" s="431"/>
      <c r="W29" s="431"/>
      <c r="X29" s="431"/>
      <c r="Y29" s="431"/>
      <c r="Z29" s="431"/>
      <c r="AA29" s="431"/>
      <c r="AB29" s="431"/>
      <c r="AC29" s="431"/>
      <c r="AD29" s="431"/>
      <c r="AE29" s="432"/>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433"/>
      <c r="BS29" s="433"/>
      <c r="BT29" s="433"/>
      <c r="BU29" s="433"/>
      <c r="BV29" s="433"/>
      <c r="BW29" s="433"/>
      <c r="BX29" s="433"/>
      <c r="BY29" s="433"/>
      <c r="BZ29" s="434"/>
      <c r="CA29" s="214"/>
      <c r="CB29" s="247"/>
      <c r="CC29" s="247"/>
      <c r="CD29" s="247"/>
      <c r="CE29" s="247"/>
      <c r="CF29" s="247"/>
      <c r="CG29" s="247"/>
      <c r="CH29" s="247"/>
      <c r="CI29" s="247"/>
      <c r="CJ29" s="214"/>
    </row>
    <row r="30" spans="1:88" s="218" customFormat="1" ht="15" customHeight="1">
      <c r="A30" s="217"/>
      <c r="B30" s="625"/>
      <c r="C30" s="430"/>
      <c r="D30" s="430"/>
      <c r="E30" s="430"/>
      <c r="F30" s="430"/>
      <c r="G30" s="430"/>
      <c r="H30" s="430"/>
      <c r="I30" s="430"/>
      <c r="J30" s="430"/>
      <c r="K30" s="430"/>
      <c r="L30" s="310"/>
      <c r="M30" s="308"/>
      <c r="N30" s="430"/>
      <c r="O30" s="430"/>
      <c r="P30" s="430"/>
      <c r="Q30" s="430"/>
      <c r="R30" s="430"/>
      <c r="S30" s="430"/>
      <c r="T30" s="430"/>
      <c r="U30" s="431" t="s">
        <v>160</v>
      </c>
      <c r="V30" s="431"/>
      <c r="W30" s="431"/>
      <c r="X30" s="431"/>
      <c r="Y30" s="431"/>
      <c r="Z30" s="431"/>
      <c r="AA30" s="431"/>
      <c r="AB30" s="431"/>
      <c r="AC30" s="431"/>
      <c r="AD30" s="431"/>
      <c r="AE30" s="437"/>
      <c r="AF30" s="438"/>
      <c r="AG30" s="438"/>
      <c r="AH30" s="438"/>
      <c r="AI30" s="438"/>
      <c r="AJ30" s="438"/>
      <c r="AK30" s="438"/>
      <c r="AL30" s="438"/>
      <c r="AM30" s="438"/>
      <c r="AN30" s="438"/>
      <c r="AO30" s="438"/>
      <c r="AP30" s="438"/>
      <c r="AQ30" s="438"/>
      <c r="AR30" s="438"/>
      <c r="AS30" s="438"/>
      <c r="AT30" s="438"/>
      <c r="AU30" s="438"/>
      <c r="AV30" s="436" t="s">
        <v>161</v>
      </c>
      <c r="AW30" s="436"/>
      <c r="AX30" s="436"/>
      <c r="AY30" s="436"/>
      <c r="AZ30" s="436"/>
      <c r="BA30" s="436"/>
      <c r="BB30" s="436"/>
      <c r="BC30" s="437"/>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9"/>
      <c r="CA30" s="214"/>
      <c r="CB30" s="247"/>
      <c r="CC30" s="247"/>
      <c r="CD30" s="247"/>
      <c r="CE30" s="247"/>
      <c r="CF30" s="247"/>
      <c r="CG30" s="247"/>
      <c r="CH30" s="247"/>
      <c r="CI30" s="247"/>
      <c r="CJ30" s="214"/>
    </row>
    <row r="31" spans="1:88" s="218" customFormat="1" ht="15" customHeight="1">
      <c r="A31" s="217"/>
      <c r="B31" s="625"/>
      <c r="C31" s="430"/>
      <c r="D31" s="430"/>
      <c r="E31" s="430"/>
      <c r="F31" s="430"/>
      <c r="G31" s="430"/>
      <c r="H31" s="430"/>
      <c r="I31" s="430"/>
      <c r="J31" s="430"/>
      <c r="K31" s="430"/>
      <c r="L31" s="312"/>
      <c r="M31" s="313"/>
      <c r="N31" s="430"/>
      <c r="O31" s="430"/>
      <c r="P31" s="430"/>
      <c r="Q31" s="430"/>
      <c r="R31" s="430"/>
      <c r="S31" s="430"/>
      <c r="T31" s="430"/>
      <c r="U31" s="496" t="s">
        <v>158</v>
      </c>
      <c r="V31" s="496"/>
      <c r="W31" s="496"/>
      <c r="X31" s="496"/>
      <c r="Y31" s="496"/>
      <c r="Z31" s="496"/>
      <c r="AA31" s="496"/>
      <c r="AB31" s="496"/>
      <c r="AC31" s="496"/>
      <c r="AD31" s="496"/>
      <c r="AE31" s="441"/>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3"/>
      <c r="BZ31" s="434"/>
      <c r="CA31" s="214"/>
      <c r="CB31" s="214"/>
      <c r="CC31" s="214"/>
      <c r="CD31" s="214"/>
      <c r="CE31" s="214"/>
      <c r="CF31" s="214"/>
      <c r="CG31" s="214"/>
      <c r="CH31" s="214"/>
      <c r="CI31" s="214"/>
      <c r="CJ31" s="214"/>
    </row>
    <row r="32" spans="1:88" s="218" customFormat="1" ht="15" customHeight="1">
      <c r="A32" s="217"/>
      <c r="B32" s="625"/>
      <c r="C32" s="430"/>
      <c r="D32" s="430"/>
      <c r="E32" s="430"/>
      <c r="F32" s="430"/>
      <c r="G32" s="430"/>
      <c r="H32" s="430"/>
      <c r="I32" s="430"/>
      <c r="J32" s="430"/>
      <c r="K32" s="430"/>
      <c r="L32" s="492" t="s">
        <v>156</v>
      </c>
      <c r="M32" s="493"/>
      <c r="N32" s="494"/>
      <c r="O32" s="494"/>
      <c r="P32" s="494"/>
      <c r="Q32" s="494"/>
      <c r="R32" s="494"/>
      <c r="S32" s="494"/>
      <c r="T32" s="494"/>
      <c r="U32" s="494"/>
      <c r="V32" s="494"/>
      <c r="W32" s="494"/>
      <c r="X32" s="494"/>
      <c r="Y32" s="494"/>
      <c r="Z32" s="494"/>
      <c r="AA32" s="494"/>
      <c r="AB32" s="494"/>
      <c r="AC32" s="494"/>
      <c r="AD32" s="495"/>
      <c r="AE32" s="432"/>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4"/>
      <c r="CA32" s="214"/>
      <c r="CB32" s="214"/>
      <c r="CC32" s="214"/>
      <c r="CD32" s="214"/>
      <c r="CE32" s="214"/>
      <c r="CF32" s="214"/>
      <c r="CG32" s="214"/>
      <c r="CH32" s="214"/>
      <c r="CI32" s="214"/>
      <c r="CJ32" s="214"/>
    </row>
    <row r="33" spans="1:88" s="218" customFormat="1" ht="15" customHeight="1">
      <c r="A33" s="217"/>
      <c r="B33" s="625"/>
      <c r="C33" s="430"/>
      <c r="D33" s="430"/>
      <c r="E33" s="430"/>
      <c r="F33" s="430"/>
      <c r="G33" s="430"/>
      <c r="H33" s="430"/>
      <c r="I33" s="430"/>
      <c r="J33" s="430"/>
      <c r="K33" s="430"/>
      <c r="L33" s="310"/>
      <c r="M33" s="308"/>
      <c r="N33" s="496" t="s">
        <v>234</v>
      </c>
      <c r="O33" s="496"/>
      <c r="P33" s="496"/>
      <c r="Q33" s="496"/>
      <c r="R33" s="496"/>
      <c r="S33" s="496"/>
      <c r="T33" s="496"/>
      <c r="U33" s="496"/>
      <c r="V33" s="496"/>
      <c r="W33" s="496"/>
      <c r="X33" s="496"/>
      <c r="Y33" s="496"/>
      <c r="Z33" s="496"/>
      <c r="AA33" s="496"/>
      <c r="AB33" s="496"/>
      <c r="AC33" s="496"/>
      <c r="AD33" s="496"/>
      <c r="AE33" s="446"/>
      <c r="AF33" s="446"/>
      <c r="AG33" s="446"/>
      <c r="AH33" s="446"/>
      <c r="AI33" s="446"/>
      <c r="AJ33" s="446"/>
      <c r="AK33" s="446"/>
      <c r="AL33" s="446"/>
      <c r="AM33" s="446"/>
      <c r="AN33" s="446"/>
      <c r="AO33" s="446"/>
      <c r="AP33" s="446"/>
      <c r="AQ33" s="446"/>
      <c r="AR33" s="446"/>
      <c r="AS33" s="446"/>
      <c r="AT33" s="446"/>
      <c r="AU33" s="446"/>
      <c r="AV33" s="446"/>
      <c r="AW33" s="447"/>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448"/>
      <c r="BV33" s="448"/>
      <c r="BW33" s="448"/>
      <c r="BX33" s="448"/>
      <c r="BY33" s="448"/>
      <c r="BZ33" s="449"/>
      <c r="CA33" s="214"/>
      <c r="CB33" s="214"/>
      <c r="CC33" s="214"/>
      <c r="CD33" s="214"/>
      <c r="CE33" s="214"/>
      <c r="CF33" s="214"/>
      <c r="CG33" s="214"/>
      <c r="CH33" s="214"/>
      <c r="CI33" s="214"/>
      <c r="CJ33" s="214"/>
    </row>
    <row r="34" spans="1:88" s="218" customFormat="1" ht="15" customHeight="1">
      <c r="A34" s="217"/>
      <c r="B34" s="625"/>
      <c r="C34" s="430"/>
      <c r="D34" s="430"/>
      <c r="E34" s="430"/>
      <c r="F34" s="430"/>
      <c r="G34" s="430"/>
      <c r="H34" s="430"/>
      <c r="I34" s="430"/>
      <c r="J34" s="430"/>
      <c r="K34" s="430"/>
      <c r="L34" s="311"/>
      <c r="M34" s="259"/>
      <c r="N34" s="430" t="s">
        <v>159</v>
      </c>
      <c r="O34" s="430"/>
      <c r="P34" s="430"/>
      <c r="Q34" s="430"/>
      <c r="R34" s="430"/>
      <c r="S34" s="430"/>
      <c r="T34" s="430"/>
      <c r="U34" s="431" t="s">
        <v>157</v>
      </c>
      <c r="V34" s="431"/>
      <c r="W34" s="431"/>
      <c r="X34" s="431"/>
      <c r="Y34" s="431"/>
      <c r="Z34" s="431"/>
      <c r="AA34" s="431"/>
      <c r="AB34" s="431"/>
      <c r="AC34" s="431"/>
      <c r="AD34" s="431"/>
      <c r="AE34" s="432"/>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433"/>
      <c r="BS34" s="433"/>
      <c r="BT34" s="433"/>
      <c r="BU34" s="433"/>
      <c r="BV34" s="433"/>
      <c r="BW34" s="433"/>
      <c r="BX34" s="433"/>
      <c r="BY34" s="433"/>
      <c r="BZ34" s="434"/>
      <c r="CA34" s="214"/>
      <c r="CB34" s="214"/>
      <c r="CC34" s="214"/>
      <c r="CD34" s="214"/>
      <c r="CE34" s="214"/>
      <c r="CF34" s="214"/>
      <c r="CG34" s="214"/>
      <c r="CH34" s="214"/>
      <c r="CI34" s="214"/>
      <c r="CJ34" s="214"/>
    </row>
    <row r="35" spans="1:88" s="218" customFormat="1" ht="15" customHeight="1">
      <c r="A35" s="217"/>
      <c r="B35" s="625"/>
      <c r="C35" s="430"/>
      <c r="D35" s="430"/>
      <c r="E35" s="430"/>
      <c r="F35" s="430"/>
      <c r="G35" s="430"/>
      <c r="H35" s="430"/>
      <c r="I35" s="430"/>
      <c r="J35" s="430"/>
      <c r="K35" s="430"/>
      <c r="L35" s="310"/>
      <c r="M35" s="308"/>
      <c r="N35" s="430"/>
      <c r="O35" s="430"/>
      <c r="P35" s="430"/>
      <c r="Q35" s="430"/>
      <c r="R35" s="430"/>
      <c r="S35" s="430"/>
      <c r="T35" s="430"/>
      <c r="U35" s="431" t="s">
        <v>24</v>
      </c>
      <c r="V35" s="431"/>
      <c r="W35" s="431"/>
      <c r="X35" s="431"/>
      <c r="Y35" s="431"/>
      <c r="Z35" s="431"/>
      <c r="AA35" s="431"/>
      <c r="AB35" s="431"/>
      <c r="AC35" s="431"/>
      <c r="AD35" s="431"/>
      <c r="AE35" s="432"/>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4"/>
      <c r="CA35" s="214"/>
      <c r="CB35" s="214"/>
      <c r="CC35" s="214"/>
      <c r="CD35" s="214"/>
      <c r="CE35" s="214"/>
      <c r="CF35" s="214"/>
      <c r="CG35" s="214"/>
      <c r="CH35" s="214"/>
      <c r="CI35" s="214"/>
      <c r="CJ35" s="214"/>
    </row>
    <row r="36" spans="1:88" s="218" customFormat="1" ht="15" customHeight="1">
      <c r="A36" s="217"/>
      <c r="B36" s="625"/>
      <c r="C36" s="430"/>
      <c r="D36" s="430"/>
      <c r="E36" s="430"/>
      <c r="F36" s="430"/>
      <c r="G36" s="430"/>
      <c r="H36" s="430"/>
      <c r="I36" s="430"/>
      <c r="J36" s="430"/>
      <c r="K36" s="430"/>
      <c r="L36" s="310"/>
      <c r="M36" s="308"/>
      <c r="N36" s="430"/>
      <c r="O36" s="430"/>
      <c r="P36" s="430"/>
      <c r="Q36" s="430"/>
      <c r="R36" s="430"/>
      <c r="S36" s="430"/>
      <c r="T36" s="430"/>
      <c r="U36" s="431" t="s">
        <v>160</v>
      </c>
      <c r="V36" s="431"/>
      <c r="W36" s="431"/>
      <c r="X36" s="431"/>
      <c r="Y36" s="431"/>
      <c r="Z36" s="431"/>
      <c r="AA36" s="431"/>
      <c r="AB36" s="431"/>
      <c r="AC36" s="431"/>
      <c r="AD36" s="431"/>
      <c r="AE36" s="437"/>
      <c r="AF36" s="438"/>
      <c r="AG36" s="438"/>
      <c r="AH36" s="438"/>
      <c r="AI36" s="438"/>
      <c r="AJ36" s="438"/>
      <c r="AK36" s="438"/>
      <c r="AL36" s="438"/>
      <c r="AM36" s="438"/>
      <c r="AN36" s="438"/>
      <c r="AO36" s="438"/>
      <c r="AP36" s="438"/>
      <c r="AQ36" s="438"/>
      <c r="AR36" s="438"/>
      <c r="AS36" s="438"/>
      <c r="AT36" s="438"/>
      <c r="AU36" s="438"/>
      <c r="AV36" s="436" t="s">
        <v>161</v>
      </c>
      <c r="AW36" s="436"/>
      <c r="AX36" s="436"/>
      <c r="AY36" s="436"/>
      <c r="AZ36" s="436"/>
      <c r="BA36" s="436"/>
      <c r="BB36" s="436"/>
      <c r="BC36" s="437"/>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9"/>
      <c r="CA36" s="214"/>
      <c r="CB36" s="214"/>
      <c r="CC36" s="214"/>
      <c r="CD36" s="214"/>
      <c r="CE36" s="214"/>
      <c r="CF36" s="214"/>
      <c r="CG36" s="214"/>
      <c r="CH36" s="214"/>
      <c r="CI36" s="214"/>
      <c r="CJ36" s="214"/>
    </row>
    <row r="37" spans="1:88" s="218" customFormat="1" ht="15" customHeight="1">
      <c r="A37" s="217"/>
      <c r="B37" s="625"/>
      <c r="C37" s="430"/>
      <c r="D37" s="430"/>
      <c r="E37" s="430"/>
      <c r="F37" s="430"/>
      <c r="G37" s="430"/>
      <c r="H37" s="430"/>
      <c r="I37" s="430"/>
      <c r="J37" s="430"/>
      <c r="K37" s="430"/>
      <c r="L37" s="310"/>
      <c r="M37" s="308"/>
      <c r="N37" s="618"/>
      <c r="O37" s="618"/>
      <c r="P37" s="618"/>
      <c r="Q37" s="618"/>
      <c r="R37" s="618"/>
      <c r="S37" s="618"/>
      <c r="T37" s="618"/>
      <c r="U37" s="440" t="s">
        <v>158</v>
      </c>
      <c r="V37" s="440"/>
      <c r="W37" s="440"/>
      <c r="X37" s="440"/>
      <c r="Y37" s="440"/>
      <c r="Z37" s="440"/>
      <c r="AA37" s="440"/>
      <c r="AB37" s="440"/>
      <c r="AC37" s="440"/>
      <c r="AD37" s="440"/>
      <c r="AE37" s="441"/>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4"/>
      <c r="CA37" s="214"/>
      <c r="CB37" s="214"/>
      <c r="CC37" s="214"/>
      <c r="CD37" s="214"/>
      <c r="CE37" s="214"/>
      <c r="CF37" s="214"/>
      <c r="CG37" s="214"/>
      <c r="CH37" s="214"/>
      <c r="CI37" s="214"/>
      <c r="CJ37" s="214"/>
    </row>
    <row r="38" spans="1:88" s="218" customFormat="1" ht="15" customHeight="1">
      <c r="A38" s="217"/>
      <c r="B38" s="625"/>
      <c r="C38" s="430"/>
      <c r="D38" s="430"/>
      <c r="E38" s="430"/>
      <c r="F38" s="430"/>
      <c r="G38" s="430"/>
      <c r="H38" s="430"/>
      <c r="I38" s="430"/>
      <c r="J38" s="430"/>
      <c r="K38" s="430"/>
      <c r="L38" s="492" t="s">
        <v>156</v>
      </c>
      <c r="M38" s="493"/>
      <c r="N38" s="494"/>
      <c r="O38" s="494"/>
      <c r="P38" s="494"/>
      <c r="Q38" s="494"/>
      <c r="R38" s="494"/>
      <c r="S38" s="494"/>
      <c r="T38" s="494"/>
      <c r="U38" s="494"/>
      <c r="V38" s="494"/>
      <c r="W38" s="494"/>
      <c r="X38" s="494"/>
      <c r="Y38" s="494"/>
      <c r="Z38" s="494"/>
      <c r="AA38" s="494"/>
      <c r="AB38" s="494"/>
      <c r="AC38" s="494"/>
      <c r="AD38" s="495"/>
      <c r="AE38" s="432"/>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c r="BS38" s="433"/>
      <c r="BT38" s="433"/>
      <c r="BU38" s="433"/>
      <c r="BV38" s="433"/>
      <c r="BW38" s="433"/>
      <c r="BX38" s="433"/>
      <c r="BY38" s="433"/>
      <c r="BZ38" s="434"/>
      <c r="CA38" s="214"/>
      <c r="CB38" s="214"/>
      <c r="CC38" s="214"/>
      <c r="CD38" s="214"/>
      <c r="CE38" s="214"/>
      <c r="CF38" s="214"/>
      <c r="CG38" s="214"/>
      <c r="CH38" s="214"/>
      <c r="CI38" s="214"/>
      <c r="CJ38" s="214"/>
    </row>
    <row r="39" spans="1:88" s="218" customFormat="1" ht="15" customHeight="1">
      <c r="A39" s="217"/>
      <c r="B39" s="625"/>
      <c r="C39" s="430"/>
      <c r="D39" s="430"/>
      <c r="E39" s="430"/>
      <c r="F39" s="430"/>
      <c r="G39" s="430"/>
      <c r="H39" s="430"/>
      <c r="I39" s="430"/>
      <c r="J39" s="430"/>
      <c r="K39" s="430"/>
      <c r="L39" s="310"/>
      <c r="M39" s="308"/>
      <c r="N39" s="496" t="s">
        <v>234</v>
      </c>
      <c r="O39" s="496"/>
      <c r="P39" s="496"/>
      <c r="Q39" s="496"/>
      <c r="R39" s="496"/>
      <c r="S39" s="496"/>
      <c r="T39" s="496"/>
      <c r="U39" s="496"/>
      <c r="V39" s="496"/>
      <c r="W39" s="496"/>
      <c r="X39" s="496"/>
      <c r="Y39" s="496"/>
      <c r="Z39" s="496"/>
      <c r="AA39" s="496"/>
      <c r="AB39" s="496"/>
      <c r="AC39" s="496"/>
      <c r="AD39" s="496"/>
      <c r="AE39" s="446"/>
      <c r="AF39" s="446"/>
      <c r="AG39" s="446"/>
      <c r="AH39" s="446"/>
      <c r="AI39" s="446"/>
      <c r="AJ39" s="446"/>
      <c r="AK39" s="446"/>
      <c r="AL39" s="446"/>
      <c r="AM39" s="446"/>
      <c r="AN39" s="446"/>
      <c r="AO39" s="446"/>
      <c r="AP39" s="446"/>
      <c r="AQ39" s="446"/>
      <c r="AR39" s="446"/>
      <c r="AS39" s="446"/>
      <c r="AT39" s="446"/>
      <c r="AU39" s="446"/>
      <c r="AV39" s="446"/>
      <c r="AW39" s="447"/>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448"/>
      <c r="BX39" s="448"/>
      <c r="BY39" s="448"/>
      <c r="BZ39" s="449"/>
      <c r="CA39" s="214"/>
      <c r="CB39" s="214"/>
      <c r="CC39" s="214"/>
      <c r="CD39" s="214"/>
      <c r="CE39" s="214"/>
      <c r="CF39" s="214"/>
      <c r="CG39" s="214"/>
      <c r="CH39" s="214"/>
      <c r="CI39" s="214"/>
      <c r="CJ39" s="214"/>
    </row>
    <row r="40" spans="1:88" s="218" customFormat="1" ht="15" customHeight="1">
      <c r="A40" s="217"/>
      <c r="B40" s="625"/>
      <c r="C40" s="430"/>
      <c r="D40" s="430"/>
      <c r="E40" s="430"/>
      <c r="F40" s="430"/>
      <c r="G40" s="430"/>
      <c r="H40" s="430"/>
      <c r="I40" s="430"/>
      <c r="J40" s="430"/>
      <c r="K40" s="430"/>
      <c r="L40" s="311"/>
      <c r="M40" s="259"/>
      <c r="N40" s="430" t="s">
        <v>159</v>
      </c>
      <c r="O40" s="430"/>
      <c r="P40" s="430"/>
      <c r="Q40" s="430"/>
      <c r="R40" s="430"/>
      <c r="S40" s="430"/>
      <c r="T40" s="430"/>
      <c r="U40" s="431" t="s">
        <v>157</v>
      </c>
      <c r="V40" s="431"/>
      <c r="W40" s="431"/>
      <c r="X40" s="431"/>
      <c r="Y40" s="431"/>
      <c r="Z40" s="431"/>
      <c r="AA40" s="431"/>
      <c r="AB40" s="431"/>
      <c r="AC40" s="431"/>
      <c r="AD40" s="431"/>
      <c r="AE40" s="432"/>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3"/>
      <c r="BZ40" s="434"/>
      <c r="CA40" s="214"/>
      <c r="CB40" s="214"/>
      <c r="CC40" s="214"/>
      <c r="CD40" s="214"/>
      <c r="CE40" s="214"/>
      <c r="CF40" s="214"/>
      <c r="CG40" s="214"/>
      <c r="CH40" s="214"/>
      <c r="CI40" s="214"/>
      <c r="CJ40" s="214"/>
    </row>
    <row r="41" spans="1:88" s="218" customFormat="1" ht="15" customHeight="1">
      <c r="A41" s="217"/>
      <c r="B41" s="625"/>
      <c r="C41" s="430"/>
      <c r="D41" s="430"/>
      <c r="E41" s="430"/>
      <c r="F41" s="430"/>
      <c r="G41" s="430"/>
      <c r="H41" s="430"/>
      <c r="I41" s="430"/>
      <c r="J41" s="430"/>
      <c r="K41" s="430"/>
      <c r="L41" s="310"/>
      <c r="M41" s="308"/>
      <c r="N41" s="430"/>
      <c r="O41" s="430"/>
      <c r="P41" s="430"/>
      <c r="Q41" s="430"/>
      <c r="R41" s="430"/>
      <c r="S41" s="430"/>
      <c r="T41" s="430"/>
      <c r="U41" s="431" t="s">
        <v>24</v>
      </c>
      <c r="V41" s="431"/>
      <c r="W41" s="431"/>
      <c r="X41" s="431"/>
      <c r="Y41" s="431"/>
      <c r="Z41" s="431"/>
      <c r="AA41" s="431"/>
      <c r="AB41" s="431"/>
      <c r="AC41" s="431"/>
      <c r="AD41" s="431"/>
      <c r="AE41" s="432"/>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4"/>
      <c r="CA41" s="214"/>
      <c r="CB41" s="214"/>
      <c r="CC41" s="214"/>
      <c r="CD41" s="214"/>
      <c r="CE41" s="214"/>
      <c r="CF41" s="214"/>
      <c r="CG41" s="214"/>
      <c r="CH41" s="214"/>
      <c r="CI41" s="214"/>
      <c r="CJ41" s="214"/>
    </row>
    <row r="42" spans="1:88" s="218" customFormat="1" ht="15" customHeight="1">
      <c r="A42" s="217"/>
      <c r="B42" s="625"/>
      <c r="C42" s="430"/>
      <c r="D42" s="430"/>
      <c r="E42" s="430"/>
      <c r="F42" s="430"/>
      <c r="G42" s="430"/>
      <c r="H42" s="430"/>
      <c r="I42" s="430"/>
      <c r="J42" s="430"/>
      <c r="K42" s="430"/>
      <c r="L42" s="310"/>
      <c r="M42" s="308"/>
      <c r="N42" s="430"/>
      <c r="O42" s="430"/>
      <c r="P42" s="430"/>
      <c r="Q42" s="430"/>
      <c r="R42" s="430"/>
      <c r="S42" s="430"/>
      <c r="T42" s="430"/>
      <c r="U42" s="431" t="s">
        <v>160</v>
      </c>
      <c r="V42" s="431"/>
      <c r="W42" s="431"/>
      <c r="X42" s="431"/>
      <c r="Y42" s="431"/>
      <c r="Z42" s="431"/>
      <c r="AA42" s="431"/>
      <c r="AB42" s="431"/>
      <c r="AC42" s="431"/>
      <c r="AD42" s="431"/>
      <c r="AE42" s="437"/>
      <c r="AF42" s="438"/>
      <c r="AG42" s="438"/>
      <c r="AH42" s="438"/>
      <c r="AI42" s="438"/>
      <c r="AJ42" s="438"/>
      <c r="AK42" s="438"/>
      <c r="AL42" s="438"/>
      <c r="AM42" s="438"/>
      <c r="AN42" s="438"/>
      <c r="AO42" s="438"/>
      <c r="AP42" s="438"/>
      <c r="AQ42" s="438"/>
      <c r="AR42" s="438"/>
      <c r="AS42" s="438"/>
      <c r="AT42" s="438"/>
      <c r="AU42" s="438"/>
      <c r="AV42" s="436" t="s">
        <v>161</v>
      </c>
      <c r="AW42" s="436"/>
      <c r="AX42" s="436"/>
      <c r="AY42" s="436"/>
      <c r="AZ42" s="436"/>
      <c r="BA42" s="436"/>
      <c r="BB42" s="436"/>
      <c r="BC42" s="437"/>
      <c r="BD42" s="438"/>
      <c r="BE42" s="438"/>
      <c r="BF42" s="438"/>
      <c r="BG42" s="438"/>
      <c r="BH42" s="438"/>
      <c r="BI42" s="438"/>
      <c r="BJ42" s="438"/>
      <c r="BK42" s="438"/>
      <c r="BL42" s="438"/>
      <c r="BM42" s="438"/>
      <c r="BN42" s="438"/>
      <c r="BO42" s="438"/>
      <c r="BP42" s="438"/>
      <c r="BQ42" s="438"/>
      <c r="BR42" s="438"/>
      <c r="BS42" s="438"/>
      <c r="BT42" s="438"/>
      <c r="BU42" s="438"/>
      <c r="BV42" s="438"/>
      <c r="BW42" s="438"/>
      <c r="BX42" s="438"/>
      <c r="BY42" s="438"/>
      <c r="BZ42" s="439"/>
      <c r="CA42" s="214"/>
      <c r="CB42" s="214"/>
      <c r="CC42" s="214"/>
      <c r="CD42" s="214"/>
      <c r="CE42" s="214"/>
      <c r="CF42" s="214"/>
      <c r="CG42" s="214"/>
      <c r="CH42" s="214"/>
      <c r="CI42" s="214"/>
      <c r="CJ42" s="214"/>
    </row>
    <row r="43" spans="1:88" s="218" customFormat="1" ht="15" customHeight="1">
      <c r="A43" s="217"/>
      <c r="B43" s="625"/>
      <c r="C43" s="430"/>
      <c r="D43" s="430"/>
      <c r="E43" s="430"/>
      <c r="F43" s="430"/>
      <c r="G43" s="430"/>
      <c r="H43" s="430"/>
      <c r="I43" s="430"/>
      <c r="J43" s="430"/>
      <c r="K43" s="430"/>
      <c r="L43" s="312"/>
      <c r="M43" s="313"/>
      <c r="N43" s="430"/>
      <c r="O43" s="430"/>
      <c r="P43" s="430"/>
      <c r="Q43" s="430"/>
      <c r="R43" s="430"/>
      <c r="S43" s="430"/>
      <c r="T43" s="430"/>
      <c r="U43" s="496" t="s">
        <v>158</v>
      </c>
      <c r="V43" s="496"/>
      <c r="W43" s="496"/>
      <c r="X43" s="496"/>
      <c r="Y43" s="496"/>
      <c r="Z43" s="496"/>
      <c r="AA43" s="496"/>
      <c r="AB43" s="496"/>
      <c r="AC43" s="496"/>
      <c r="AD43" s="496"/>
      <c r="AE43" s="441"/>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4"/>
      <c r="CA43" s="214"/>
      <c r="CB43" s="214"/>
      <c r="CC43" s="214"/>
      <c r="CD43" s="214"/>
      <c r="CE43" s="214"/>
      <c r="CF43" s="214"/>
      <c r="CG43" s="214"/>
      <c r="CH43" s="214"/>
      <c r="CI43" s="214"/>
      <c r="CJ43" s="214"/>
    </row>
    <row r="44" spans="1:88" s="218" customFormat="1" ht="15" customHeight="1">
      <c r="A44" s="217"/>
      <c r="B44" s="625"/>
      <c r="C44" s="430"/>
      <c r="D44" s="430"/>
      <c r="E44" s="430"/>
      <c r="F44" s="430"/>
      <c r="G44" s="430"/>
      <c r="H44" s="430"/>
      <c r="I44" s="430"/>
      <c r="J44" s="430"/>
      <c r="K44" s="430"/>
      <c r="L44" s="492" t="s">
        <v>156</v>
      </c>
      <c r="M44" s="493"/>
      <c r="N44" s="494"/>
      <c r="O44" s="494"/>
      <c r="P44" s="494"/>
      <c r="Q44" s="494"/>
      <c r="R44" s="494"/>
      <c r="S44" s="494"/>
      <c r="T44" s="494"/>
      <c r="U44" s="494"/>
      <c r="V44" s="494"/>
      <c r="W44" s="494"/>
      <c r="X44" s="494"/>
      <c r="Y44" s="494"/>
      <c r="Z44" s="494"/>
      <c r="AA44" s="494"/>
      <c r="AB44" s="494"/>
      <c r="AC44" s="494"/>
      <c r="AD44" s="495"/>
      <c r="AE44" s="432"/>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4"/>
      <c r="CA44" s="214"/>
      <c r="CB44" s="214"/>
      <c r="CC44" s="214"/>
      <c r="CD44" s="214"/>
      <c r="CE44" s="214"/>
      <c r="CF44" s="214"/>
      <c r="CG44" s="214"/>
      <c r="CH44" s="214"/>
      <c r="CI44" s="214"/>
      <c r="CJ44" s="214"/>
    </row>
    <row r="45" spans="1:88" s="218" customFormat="1" ht="15" customHeight="1">
      <c r="A45" s="217"/>
      <c r="B45" s="625"/>
      <c r="C45" s="430"/>
      <c r="D45" s="430"/>
      <c r="E45" s="430"/>
      <c r="F45" s="430"/>
      <c r="G45" s="430"/>
      <c r="H45" s="430"/>
      <c r="I45" s="430"/>
      <c r="J45" s="430"/>
      <c r="K45" s="430"/>
      <c r="L45" s="310"/>
      <c r="M45" s="308"/>
      <c r="N45" s="496" t="s">
        <v>234</v>
      </c>
      <c r="O45" s="496"/>
      <c r="P45" s="496"/>
      <c r="Q45" s="496"/>
      <c r="R45" s="496"/>
      <c r="S45" s="496"/>
      <c r="T45" s="496"/>
      <c r="U45" s="496"/>
      <c r="V45" s="496"/>
      <c r="W45" s="496"/>
      <c r="X45" s="496"/>
      <c r="Y45" s="496"/>
      <c r="Z45" s="496"/>
      <c r="AA45" s="496"/>
      <c r="AB45" s="496"/>
      <c r="AC45" s="496"/>
      <c r="AD45" s="496"/>
      <c r="AE45" s="446"/>
      <c r="AF45" s="446"/>
      <c r="AG45" s="446"/>
      <c r="AH45" s="446"/>
      <c r="AI45" s="446"/>
      <c r="AJ45" s="446"/>
      <c r="AK45" s="446"/>
      <c r="AL45" s="446"/>
      <c r="AM45" s="446"/>
      <c r="AN45" s="446"/>
      <c r="AO45" s="446"/>
      <c r="AP45" s="446"/>
      <c r="AQ45" s="446"/>
      <c r="AR45" s="446"/>
      <c r="AS45" s="446"/>
      <c r="AT45" s="446"/>
      <c r="AU45" s="446"/>
      <c r="AV45" s="446"/>
      <c r="AW45" s="447"/>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9"/>
      <c r="CA45" s="214"/>
      <c r="CB45" s="214"/>
      <c r="CC45" s="214"/>
      <c r="CD45" s="214"/>
      <c r="CE45" s="214"/>
      <c r="CF45" s="214"/>
      <c r="CG45" s="214"/>
      <c r="CH45" s="214"/>
      <c r="CI45" s="214"/>
      <c r="CJ45" s="214"/>
    </row>
    <row r="46" spans="1:88" s="218" customFormat="1" ht="15" customHeight="1">
      <c r="A46" s="217"/>
      <c r="B46" s="625"/>
      <c r="C46" s="430"/>
      <c r="D46" s="430"/>
      <c r="E46" s="430"/>
      <c r="F46" s="430"/>
      <c r="G46" s="430"/>
      <c r="H46" s="430"/>
      <c r="I46" s="430"/>
      <c r="J46" s="430"/>
      <c r="K46" s="430"/>
      <c r="L46" s="311"/>
      <c r="M46" s="259"/>
      <c r="N46" s="430" t="s">
        <v>159</v>
      </c>
      <c r="O46" s="430"/>
      <c r="P46" s="430"/>
      <c r="Q46" s="430"/>
      <c r="R46" s="430"/>
      <c r="S46" s="430"/>
      <c r="T46" s="430"/>
      <c r="U46" s="431" t="s">
        <v>157</v>
      </c>
      <c r="V46" s="431"/>
      <c r="W46" s="431"/>
      <c r="X46" s="431"/>
      <c r="Y46" s="431"/>
      <c r="Z46" s="431"/>
      <c r="AA46" s="431"/>
      <c r="AB46" s="431"/>
      <c r="AC46" s="431"/>
      <c r="AD46" s="431"/>
      <c r="AE46" s="432"/>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4"/>
      <c r="CA46" s="214"/>
      <c r="CB46" s="214"/>
      <c r="CC46" s="214"/>
      <c r="CD46" s="214"/>
      <c r="CE46" s="214"/>
      <c r="CF46" s="214"/>
      <c r="CG46" s="214"/>
      <c r="CH46" s="214"/>
      <c r="CI46" s="214"/>
      <c r="CJ46" s="214"/>
    </row>
    <row r="47" spans="1:88" s="218" customFormat="1" ht="15" customHeight="1">
      <c r="A47" s="217"/>
      <c r="B47" s="625"/>
      <c r="C47" s="430"/>
      <c r="D47" s="430"/>
      <c r="E47" s="430"/>
      <c r="F47" s="430"/>
      <c r="G47" s="430"/>
      <c r="H47" s="430"/>
      <c r="I47" s="430"/>
      <c r="J47" s="430"/>
      <c r="K47" s="430"/>
      <c r="L47" s="310"/>
      <c r="M47" s="308"/>
      <c r="N47" s="430"/>
      <c r="O47" s="430"/>
      <c r="P47" s="430"/>
      <c r="Q47" s="430"/>
      <c r="R47" s="430"/>
      <c r="S47" s="430"/>
      <c r="T47" s="430"/>
      <c r="U47" s="431" t="s">
        <v>24</v>
      </c>
      <c r="V47" s="431"/>
      <c r="W47" s="431"/>
      <c r="X47" s="431"/>
      <c r="Y47" s="431"/>
      <c r="Z47" s="431"/>
      <c r="AA47" s="431"/>
      <c r="AB47" s="431"/>
      <c r="AC47" s="431"/>
      <c r="AD47" s="431"/>
      <c r="AE47" s="432"/>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4"/>
      <c r="CA47" s="214"/>
      <c r="CB47" s="214"/>
      <c r="CC47" s="214"/>
      <c r="CD47" s="214"/>
      <c r="CE47" s="214"/>
      <c r="CF47" s="214"/>
      <c r="CG47" s="214"/>
      <c r="CH47" s="214"/>
      <c r="CI47" s="214"/>
      <c r="CJ47" s="214"/>
    </row>
    <row r="48" spans="1:88" s="218" customFormat="1" ht="15" customHeight="1">
      <c r="A48" s="217"/>
      <c r="B48" s="625"/>
      <c r="C48" s="430"/>
      <c r="D48" s="430"/>
      <c r="E48" s="430"/>
      <c r="F48" s="430"/>
      <c r="G48" s="430"/>
      <c r="H48" s="430"/>
      <c r="I48" s="430"/>
      <c r="J48" s="430"/>
      <c r="K48" s="430"/>
      <c r="L48" s="310"/>
      <c r="M48" s="308"/>
      <c r="N48" s="430"/>
      <c r="O48" s="430"/>
      <c r="P48" s="430"/>
      <c r="Q48" s="430"/>
      <c r="R48" s="430"/>
      <c r="S48" s="430"/>
      <c r="T48" s="430"/>
      <c r="U48" s="431" t="s">
        <v>160</v>
      </c>
      <c r="V48" s="431"/>
      <c r="W48" s="431"/>
      <c r="X48" s="431"/>
      <c r="Y48" s="431"/>
      <c r="Z48" s="431"/>
      <c r="AA48" s="431"/>
      <c r="AB48" s="431"/>
      <c r="AC48" s="431"/>
      <c r="AD48" s="431"/>
      <c r="AE48" s="437"/>
      <c r="AF48" s="438"/>
      <c r="AG48" s="438"/>
      <c r="AH48" s="438"/>
      <c r="AI48" s="438"/>
      <c r="AJ48" s="438"/>
      <c r="AK48" s="438"/>
      <c r="AL48" s="438"/>
      <c r="AM48" s="438"/>
      <c r="AN48" s="438"/>
      <c r="AO48" s="438"/>
      <c r="AP48" s="438"/>
      <c r="AQ48" s="438"/>
      <c r="AR48" s="438"/>
      <c r="AS48" s="438"/>
      <c r="AT48" s="438"/>
      <c r="AU48" s="438"/>
      <c r="AV48" s="436" t="s">
        <v>161</v>
      </c>
      <c r="AW48" s="436"/>
      <c r="AX48" s="436"/>
      <c r="AY48" s="436"/>
      <c r="AZ48" s="436"/>
      <c r="BA48" s="436"/>
      <c r="BB48" s="436"/>
      <c r="BC48" s="437"/>
      <c r="BD48" s="438"/>
      <c r="BE48" s="438"/>
      <c r="BF48" s="438"/>
      <c r="BG48" s="438"/>
      <c r="BH48" s="438"/>
      <c r="BI48" s="438"/>
      <c r="BJ48" s="438"/>
      <c r="BK48" s="438"/>
      <c r="BL48" s="438"/>
      <c r="BM48" s="438"/>
      <c r="BN48" s="438"/>
      <c r="BO48" s="438"/>
      <c r="BP48" s="438"/>
      <c r="BQ48" s="438"/>
      <c r="BR48" s="438"/>
      <c r="BS48" s="438"/>
      <c r="BT48" s="438"/>
      <c r="BU48" s="438"/>
      <c r="BV48" s="438"/>
      <c r="BW48" s="438"/>
      <c r="BX48" s="438"/>
      <c r="BY48" s="438"/>
      <c r="BZ48" s="439"/>
      <c r="CA48" s="214"/>
      <c r="CB48" s="214"/>
      <c r="CC48" s="214"/>
      <c r="CD48" s="214"/>
      <c r="CE48" s="214"/>
      <c r="CF48" s="214"/>
      <c r="CG48" s="214"/>
      <c r="CH48" s="214"/>
      <c r="CI48" s="214"/>
      <c r="CJ48" s="214"/>
    </row>
    <row r="49" spans="1:88" s="218" customFormat="1" ht="15" customHeight="1" thickBot="1">
      <c r="A49" s="217"/>
      <c r="B49" s="653"/>
      <c r="C49" s="497"/>
      <c r="D49" s="497"/>
      <c r="E49" s="497"/>
      <c r="F49" s="497"/>
      <c r="G49" s="497"/>
      <c r="H49" s="497"/>
      <c r="I49" s="497"/>
      <c r="J49" s="497"/>
      <c r="K49" s="497"/>
      <c r="L49" s="314"/>
      <c r="M49" s="315"/>
      <c r="N49" s="497"/>
      <c r="O49" s="497"/>
      <c r="P49" s="497"/>
      <c r="Q49" s="497"/>
      <c r="R49" s="497"/>
      <c r="S49" s="497"/>
      <c r="T49" s="497"/>
      <c r="U49" s="442" t="s">
        <v>158</v>
      </c>
      <c r="V49" s="442"/>
      <c r="W49" s="442"/>
      <c r="X49" s="442"/>
      <c r="Y49" s="442"/>
      <c r="Z49" s="442"/>
      <c r="AA49" s="442"/>
      <c r="AB49" s="442"/>
      <c r="AC49" s="442"/>
      <c r="AD49" s="442"/>
      <c r="AE49" s="443"/>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5"/>
      <c r="CA49" s="214"/>
      <c r="CB49" s="214"/>
      <c r="CC49" s="214"/>
      <c r="CD49" s="214"/>
      <c r="CE49" s="214"/>
      <c r="CF49" s="214"/>
      <c r="CG49" s="214"/>
      <c r="CH49" s="214"/>
      <c r="CI49" s="214"/>
      <c r="CJ49" s="214"/>
    </row>
    <row r="50" spans="1:88" ht="18" customHeight="1" thickBot="1">
      <c r="B50" s="511" t="s">
        <v>4</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3"/>
    </row>
    <row r="51" spans="1:88" ht="17.25" customHeight="1">
      <c r="B51" s="258"/>
      <c r="C51" s="259" t="s">
        <v>5</v>
      </c>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60"/>
    </row>
    <row r="52" spans="1:88" ht="15.75" customHeight="1">
      <c r="B52" s="45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80"/>
    </row>
    <row r="53" spans="1:88" ht="15.75" customHeight="1">
      <c r="B53" s="478"/>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79"/>
      <c r="BZ53" s="480"/>
    </row>
    <row r="54" spans="1:88" ht="15.75" customHeight="1">
      <c r="B54" s="478"/>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80"/>
    </row>
    <row r="55" spans="1:88" ht="15.75" customHeight="1">
      <c r="B55" s="478"/>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c r="BT55" s="479"/>
      <c r="BU55" s="479"/>
      <c r="BV55" s="479"/>
      <c r="BW55" s="479"/>
      <c r="BX55" s="479"/>
      <c r="BY55" s="479"/>
      <c r="BZ55" s="480"/>
    </row>
    <row r="56" spans="1:88" ht="15.75" customHeight="1">
      <c r="B56" s="478"/>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80"/>
    </row>
    <row r="57" spans="1:88" ht="15.75" customHeight="1">
      <c r="B57" s="478"/>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c r="BU57" s="479"/>
      <c r="BV57" s="479"/>
      <c r="BW57" s="479"/>
      <c r="BX57" s="479"/>
      <c r="BY57" s="479"/>
      <c r="BZ57" s="480"/>
    </row>
    <row r="58" spans="1:88" ht="15.75" customHeight="1">
      <c r="B58" s="478"/>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79"/>
      <c r="BZ58" s="480"/>
    </row>
    <row r="59" spans="1:88" ht="15.75" customHeight="1">
      <c r="B59" s="478"/>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479"/>
      <c r="BO59" s="479"/>
      <c r="BP59" s="479"/>
      <c r="BQ59" s="479"/>
      <c r="BR59" s="479"/>
      <c r="BS59" s="479"/>
      <c r="BT59" s="479"/>
      <c r="BU59" s="479"/>
      <c r="BV59" s="479"/>
      <c r="BW59" s="479"/>
      <c r="BX59" s="479"/>
      <c r="BY59" s="479"/>
      <c r="BZ59" s="480"/>
    </row>
    <row r="60" spans="1:88" ht="15.75" customHeight="1">
      <c r="B60" s="478"/>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79"/>
      <c r="BS60" s="479"/>
      <c r="BT60" s="479"/>
      <c r="BU60" s="479"/>
      <c r="BV60" s="479"/>
      <c r="BW60" s="479"/>
      <c r="BX60" s="479"/>
      <c r="BY60" s="479"/>
      <c r="BZ60" s="480"/>
    </row>
    <row r="61" spans="1:88" ht="15.75" customHeight="1">
      <c r="B61" s="478"/>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c r="BT61" s="479"/>
      <c r="BU61" s="479"/>
      <c r="BV61" s="479"/>
      <c r="BW61" s="479"/>
      <c r="BX61" s="479"/>
      <c r="BY61" s="479"/>
      <c r="BZ61" s="480"/>
    </row>
    <row r="62" spans="1:88" ht="15.75" customHeight="1">
      <c r="B62" s="478"/>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c r="BM62" s="479"/>
      <c r="BN62" s="479"/>
      <c r="BO62" s="479"/>
      <c r="BP62" s="479"/>
      <c r="BQ62" s="479"/>
      <c r="BR62" s="479"/>
      <c r="BS62" s="479"/>
      <c r="BT62" s="479"/>
      <c r="BU62" s="479"/>
      <c r="BV62" s="479"/>
      <c r="BW62" s="479"/>
      <c r="BX62" s="479"/>
      <c r="BY62" s="479"/>
      <c r="BZ62" s="480"/>
    </row>
    <row r="63" spans="1:88" ht="15.75" customHeight="1">
      <c r="B63" s="478"/>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c r="BM63" s="479"/>
      <c r="BN63" s="479"/>
      <c r="BO63" s="479"/>
      <c r="BP63" s="479"/>
      <c r="BQ63" s="479"/>
      <c r="BR63" s="479"/>
      <c r="BS63" s="479"/>
      <c r="BT63" s="479"/>
      <c r="BU63" s="479"/>
      <c r="BV63" s="479"/>
      <c r="BW63" s="479"/>
      <c r="BX63" s="479"/>
      <c r="BY63" s="479"/>
      <c r="BZ63" s="480"/>
    </row>
    <row r="64" spans="1:88" ht="15.75" customHeight="1">
      <c r="B64" s="478"/>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79"/>
      <c r="BY64" s="479"/>
      <c r="BZ64" s="480"/>
    </row>
    <row r="65" spans="1:86" ht="15.75" customHeight="1">
      <c r="B65" s="478"/>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79"/>
      <c r="BR65" s="479"/>
      <c r="BS65" s="479"/>
      <c r="BT65" s="479"/>
      <c r="BU65" s="479"/>
      <c r="BV65" s="479"/>
      <c r="BW65" s="479"/>
      <c r="BX65" s="479"/>
      <c r="BY65" s="479"/>
      <c r="BZ65" s="480"/>
    </row>
    <row r="66" spans="1:86" ht="15.75" customHeight="1">
      <c r="B66" s="478"/>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c r="BT66" s="479"/>
      <c r="BU66" s="479"/>
      <c r="BV66" s="479"/>
      <c r="BW66" s="479"/>
      <c r="BX66" s="479"/>
      <c r="BY66" s="479"/>
      <c r="BZ66" s="480"/>
    </row>
    <row r="67" spans="1:86" ht="15.75" customHeight="1" thickBot="1">
      <c r="B67" s="481"/>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c r="BW67" s="482"/>
      <c r="BX67" s="482"/>
      <c r="BY67" s="482"/>
      <c r="BZ67" s="483"/>
    </row>
    <row r="68" spans="1:86">
      <c r="B68" s="261"/>
      <c r="C68" s="262" t="s">
        <v>162</v>
      </c>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3"/>
    </row>
    <row r="69" spans="1:86" ht="16.5" customHeight="1">
      <c r="A69" s="215">
        <v>1</v>
      </c>
      <c r="B69" s="270"/>
      <c r="C69" s="271"/>
      <c r="D69" s="271"/>
      <c r="E69" s="271"/>
      <c r="F69" s="271"/>
      <c r="G69" s="271"/>
      <c r="H69" s="259" t="s">
        <v>271</v>
      </c>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2"/>
      <c r="CB69" s="247"/>
      <c r="CC69" s="247"/>
      <c r="CD69" s="247"/>
      <c r="CE69" s="247"/>
      <c r="CF69" s="247"/>
      <c r="CG69" s="247"/>
      <c r="CH69" s="247"/>
    </row>
    <row r="70" spans="1:86" ht="16.5" customHeight="1">
      <c r="A70" s="215">
        <v>2</v>
      </c>
      <c r="B70" s="270"/>
      <c r="C70" s="271"/>
      <c r="D70" s="271"/>
      <c r="E70" s="271"/>
      <c r="F70" s="271"/>
      <c r="G70" s="271"/>
      <c r="H70" s="259" t="s">
        <v>272</v>
      </c>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2"/>
      <c r="CB70" s="247"/>
      <c r="CC70" s="247"/>
      <c r="CD70" s="247"/>
      <c r="CE70" s="247"/>
      <c r="CF70" s="247"/>
      <c r="CG70" s="247"/>
      <c r="CH70" s="247"/>
    </row>
    <row r="71" spans="1:86" ht="21.75" customHeight="1">
      <c r="B71" s="270"/>
      <c r="C71" s="271"/>
      <c r="D71" s="271"/>
      <c r="E71" s="271"/>
      <c r="F71" s="271"/>
      <c r="G71" s="271"/>
      <c r="H71" s="564" t="s">
        <v>277</v>
      </c>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5"/>
      <c r="AG71" s="597"/>
      <c r="AH71" s="598"/>
      <c r="AI71" s="598"/>
      <c r="AJ71" s="598"/>
      <c r="AK71" s="598"/>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9"/>
      <c r="CB71" s="246"/>
      <c r="CC71" s="246"/>
      <c r="CD71" s="246"/>
      <c r="CE71" s="246"/>
      <c r="CF71" s="246"/>
      <c r="CG71" s="246"/>
      <c r="CH71" s="246"/>
    </row>
    <row r="72" spans="1:86" ht="9.75" customHeight="1">
      <c r="B72" s="316"/>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8"/>
    </row>
    <row r="73" spans="1:86" ht="16.5" customHeight="1">
      <c r="B73" s="590" t="s">
        <v>175</v>
      </c>
      <c r="C73" s="591"/>
      <c r="D73" s="591"/>
      <c r="E73" s="591"/>
      <c r="F73" s="591"/>
      <c r="G73" s="591"/>
      <c r="H73" s="591"/>
      <c r="I73" s="591"/>
      <c r="J73" s="591"/>
      <c r="K73" s="591"/>
      <c r="L73" s="591"/>
      <c r="M73" s="592"/>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319"/>
      <c r="AK73" s="264" t="s">
        <v>192</v>
      </c>
      <c r="AL73" s="320"/>
      <c r="AM73" s="265"/>
      <c r="AN73" s="265"/>
      <c r="AO73" s="423"/>
      <c r="AP73" s="265"/>
      <c r="AQ73" s="265"/>
      <c r="AR73" s="265"/>
      <c r="AS73" s="265"/>
      <c r="AT73" s="265"/>
      <c r="AU73" s="265"/>
      <c r="AV73" s="265"/>
      <c r="AW73" s="265"/>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2"/>
    </row>
    <row r="74" spans="1:86" ht="16.5" customHeight="1">
      <c r="B74" s="684" t="s">
        <v>16</v>
      </c>
      <c r="C74" s="685"/>
      <c r="D74" s="685"/>
      <c r="E74" s="685"/>
      <c r="F74" s="685"/>
      <c r="G74" s="685"/>
      <c r="H74" s="685"/>
      <c r="I74" s="685"/>
      <c r="J74" s="685"/>
      <c r="K74" s="685"/>
      <c r="L74" s="685"/>
      <c r="M74" s="686"/>
      <c r="N74" s="504" t="s">
        <v>30</v>
      </c>
      <c r="O74" s="505"/>
      <c r="P74" s="505"/>
      <c r="Q74" s="505"/>
      <c r="R74" s="505"/>
      <c r="S74" s="505"/>
      <c r="T74" s="505"/>
      <c r="U74" s="505"/>
      <c r="V74" s="505"/>
      <c r="W74" s="505"/>
      <c r="X74" s="505"/>
      <c r="Y74" s="505"/>
      <c r="Z74" s="505"/>
      <c r="AA74" s="505"/>
      <c r="AB74" s="505"/>
      <c r="AC74" s="505"/>
      <c r="AD74" s="505"/>
      <c r="AE74" s="505"/>
      <c r="AF74" s="505"/>
      <c r="AG74" s="505"/>
      <c r="AH74" s="505"/>
      <c r="AI74" s="505"/>
      <c r="AJ74" s="506"/>
      <c r="AK74" s="588"/>
      <c r="AL74" s="589"/>
      <c r="AM74" s="589"/>
      <c r="AN74" s="589"/>
      <c r="AO74" s="589"/>
      <c r="AP74" s="589"/>
      <c r="AQ74" s="589"/>
      <c r="AR74" s="589"/>
      <c r="AS74" s="589"/>
      <c r="AT74" s="571" t="s">
        <v>31</v>
      </c>
      <c r="AU74" s="571"/>
      <c r="AV74" s="571"/>
      <c r="AW74" s="572"/>
      <c r="AX74" s="594" t="s">
        <v>115</v>
      </c>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6"/>
    </row>
    <row r="75" spans="1:86" ht="16.5" customHeight="1">
      <c r="B75" s="687"/>
      <c r="C75" s="688"/>
      <c r="D75" s="688"/>
      <c r="E75" s="688"/>
      <c r="F75" s="688"/>
      <c r="G75" s="688"/>
      <c r="H75" s="688"/>
      <c r="I75" s="688"/>
      <c r="J75" s="688"/>
      <c r="K75" s="688"/>
      <c r="L75" s="688"/>
      <c r="M75" s="689"/>
      <c r="N75" s="504" t="s">
        <v>32</v>
      </c>
      <c r="O75" s="505"/>
      <c r="P75" s="505"/>
      <c r="Q75" s="505"/>
      <c r="R75" s="505"/>
      <c r="S75" s="505"/>
      <c r="T75" s="505"/>
      <c r="U75" s="505"/>
      <c r="V75" s="505"/>
      <c r="W75" s="505"/>
      <c r="X75" s="505"/>
      <c r="Y75" s="505"/>
      <c r="Z75" s="505"/>
      <c r="AA75" s="505"/>
      <c r="AB75" s="505"/>
      <c r="AC75" s="505"/>
      <c r="AD75" s="505"/>
      <c r="AE75" s="505"/>
      <c r="AF75" s="505"/>
      <c r="AG75" s="505"/>
      <c r="AH75" s="505"/>
      <c r="AI75" s="505"/>
      <c r="AJ75" s="506"/>
      <c r="AK75" s="588"/>
      <c r="AL75" s="589"/>
      <c r="AM75" s="589"/>
      <c r="AN75" s="589"/>
      <c r="AO75" s="589"/>
      <c r="AP75" s="589"/>
      <c r="AQ75" s="589"/>
      <c r="AR75" s="589"/>
      <c r="AS75" s="589"/>
      <c r="AT75" s="571" t="s">
        <v>31</v>
      </c>
      <c r="AU75" s="571"/>
      <c r="AV75" s="571"/>
      <c r="AW75" s="572"/>
      <c r="AX75" s="559" t="s">
        <v>115</v>
      </c>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60"/>
    </row>
    <row r="76" spans="1:86" ht="16.5" customHeight="1">
      <c r="B76" s="690"/>
      <c r="C76" s="691"/>
      <c r="D76" s="691"/>
      <c r="E76" s="691"/>
      <c r="F76" s="691"/>
      <c r="G76" s="691"/>
      <c r="H76" s="691"/>
      <c r="I76" s="691"/>
      <c r="J76" s="691"/>
      <c r="K76" s="691"/>
      <c r="L76" s="691"/>
      <c r="M76" s="692"/>
      <c r="N76" s="504" t="s">
        <v>33</v>
      </c>
      <c r="O76" s="505"/>
      <c r="P76" s="505"/>
      <c r="Q76" s="505"/>
      <c r="R76" s="505"/>
      <c r="S76" s="505"/>
      <c r="T76" s="505"/>
      <c r="U76" s="505"/>
      <c r="V76" s="505"/>
      <c r="W76" s="505"/>
      <c r="X76" s="505"/>
      <c r="Y76" s="505"/>
      <c r="Z76" s="505"/>
      <c r="AA76" s="505"/>
      <c r="AB76" s="505"/>
      <c r="AC76" s="505"/>
      <c r="AD76" s="505"/>
      <c r="AE76" s="505"/>
      <c r="AF76" s="505"/>
      <c r="AG76" s="505"/>
      <c r="AH76" s="505"/>
      <c r="AI76" s="505"/>
      <c r="AJ76" s="506"/>
      <c r="AK76" s="588"/>
      <c r="AL76" s="589"/>
      <c r="AM76" s="589"/>
      <c r="AN76" s="589"/>
      <c r="AO76" s="589"/>
      <c r="AP76" s="589"/>
      <c r="AQ76" s="589"/>
      <c r="AR76" s="589"/>
      <c r="AS76" s="589"/>
      <c r="AT76" s="571" t="s">
        <v>14</v>
      </c>
      <c r="AU76" s="571"/>
      <c r="AV76" s="571"/>
      <c r="AW76" s="572"/>
      <c r="AX76" s="561" t="s">
        <v>247</v>
      </c>
      <c r="AY76" s="562"/>
      <c r="AZ76" s="562"/>
      <c r="BA76" s="562"/>
      <c r="BB76" s="562"/>
      <c r="BC76" s="563"/>
      <c r="BD76" s="563"/>
      <c r="BE76" s="563"/>
      <c r="BF76" s="563"/>
      <c r="BG76" s="563"/>
      <c r="BH76" s="563"/>
      <c r="BI76" s="563"/>
      <c r="BJ76" s="563"/>
      <c r="BK76" s="563"/>
      <c r="BL76" s="302"/>
      <c r="BM76" s="302"/>
      <c r="BN76" s="302"/>
      <c r="BO76" s="302"/>
      <c r="BP76" s="302"/>
      <c r="BQ76" s="302"/>
      <c r="BR76" s="302"/>
      <c r="BS76" s="302"/>
      <c r="BT76" s="302"/>
      <c r="BU76" s="302"/>
      <c r="BV76" s="302"/>
      <c r="BW76" s="302"/>
      <c r="BX76" s="302"/>
      <c r="BY76" s="302"/>
      <c r="BZ76" s="303"/>
    </row>
    <row r="77" spans="1:86" ht="16.5" customHeight="1">
      <c r="B77" s="570" t="s">
        <v>187</v>
      </c>
      <c r="C77" s="571"/>
      <c r="D77" s="571"/>
      <c r="E77" s="571"/>
      <c r="F77" s="571"/>
      <c r="G77" s="571"/>
      <c r="H77" s="571"/>
      <c r="I77" s="571"/>
      <c r="J77" s="571"/>
      <c r="K77" s="571"/>
      <c r="L77" s="571"/>
      <c r="M77" s="572"/>
      <c r="N77" s="504" t="s">
        <v>177</v>
      </c>
      <c r="O77" s="505"/>
      <c r="P77" s="505"/>
      <c r="Q77" s="505"/>
      <c r="R77" s="505"/>
      <c r="S77" s="505"/>
      <c r="T77" s="505"/>
      <c r="U77" s="505"/>
      <c r="V77" s="505"/>
      <c r="W77" s="505"/>
      <c r="X77" s="505"/>
      <c r="Y77" s="505"/>
      <c r="Z77" s="505"/>
      <c r="AA77" s="505"/>
      <c r="AB77" s="505"/>
      <c r="AC77" s="505"/>
      <c r="AD77" s="505"/>
      <c r="AE77" s="505"/>
      <c r="AF77" s="505"/>
      <c r="AG77" s="505"/>
      <c r="AH77" s="505"/>
      <c r="AI77" s="505"/>
      <c r="AJ77" s="506"/>
      <c r="AK77" s="680"/>
      <c r="AL77" s="681"/>
      <c r="AM77" s="681"/>
      <c r="AN77" s="681"/>
      <c r="AO77" s="681"/>
      <c r="AP77" s="681"/>
      <c r="AQ77" s="681"/>
      <c r="AR77" s="681"/>
      <c r="AS77" s="681"/>
      <c r="AT77" s="579" t="s">
        <v>189</v>
      </c>
      <c r="AU77" s="579"/>
      <c r="AV77" s="579"/>
      <c r="AW77" s="587"/>
      <c r="AX77" s="583" t="s">
        <v>194</v>
      </c>
      <c r="AY77" s="584"/>
      <c r="AZ77" s="584"/>
      <c r="BA77" s="584"/>
      <c r="BB77" s="584"/>
      <c r="BC77" s="584"/>
      <c r="BD77" s="584"/>
      <c r="BE77" s="584"/>
      <c r="BF77" s="584"/>
      <c r="BG77" s="584"/>
      <c r="BH77" s="584"/>
      <c r="BI77" s="584"/>
      <c r="BJ77" s="584"/>
      <c r="BK77" s="584"/>
      <c r="BL77" s="584"/>
      <c r="BM77" s="584"/>
      <c r="BN77" s="585"/>
      <c r="BO77" s="516"/>
      <c r="BP77" s="517"/>
      <c r="BQ77" s="517"/>
      <c r="BR77" s="517"/>
      <c r="BS77" s="517"/>
      <c r="BT77" s="517"/>
      <c r="BU77" s="517"/>
      <c r="BV77" s="517"/>
      <c r="BW77" s="579" t="s">
        <v>195</v>
      </c>
      <c r="BX77" s="579"/>
      <c r="BY77" s="579"/>
      <c r="BZ77" s="580"/>
    </row>
    <row r="78" spans="1:86" ht="16.5" customHeight="1" thickBot="1">
      <c r="B78" s="576" t="s">
        <v>188</v>
      </c>
      <c r="C78" s="574"/>
      <c r="D78" s="574"/>
      <c r="E78" s="574"/>
      <c r="F78" s="574"/>
      <c r="G78" s="574"/>
      <c r="H78" s="574"/>
      <c r="I78" s="574"/>
      <c r="J78" s="574"/>
      <c r="K78" s="574"/>
      <c r="L78" s="574"/>
      <c r="M78" s="575"/>
      <c r="N78" s="573" t="s">
        <v>176</v>
      </c>
      <c r="O78" s="574"/>
      <c r="P78" s="574"/>
      <c r="Q78" s="574"/>
      <c r="R78" s="574"/>
      <c r="S78" s="574"/>
      <c r="T78" s="574"/>
      <c r="U78" s="574"/>
      <c r="V78" s="574"/>
      <c r="W78" s="574"/>
      <c r="X78" s="574"/>
      <c r="Y78" s="574"/>
      <c r="Z78" s="574"/>
      <c r="AA78" s="574"/>
      <c r="AB78" s="574"/>
      <c r="AC78" s="574"/>
      <c r="AD78" s="574"/>
      <c r="AE78" s="574"/>
      <c r="AF78" s="574"/>
      <c r="AG78" s="574"/>
      <c r="AH78" s="574"/>
      <c r="AI78" s="574"/>
      <c r="AJ78" s="575"/>
      <c r="AK78" s="682"/>
      <c r="AL78" s="683"/>
      <c r="AM78" s="683"/>
      <c r="AN78" s="683"/>
      <c r="AO78" s="683"/>
      <c r="AP78" s="683"/>
      <c r="AQ78" s="683"/>
      <c r="AR78" s="683"/>
      <c r="AS78" s="683"/>
      <c r="AT78" s="577" t="s">
        <v>189</v>
      </c>
      <c r="AU78" s="577"/>
      <c r="AV78" s="577"/>
      <c r="AW78" s="578"/>
      <c r="AX78" s="492" t="s">
        <v>238</v>
      </c>
      <c r="AY78" s="493"/>
      <c r="AZ78" s="493"/>
      <c r="BA78" s="493"/>
      <c r="BB78" s="493"/>
      <c r="BC78" s="493"/>
      <c r="BD78" s="493"/>
      <c r="BE78" s="493"/>
      <c r="BF78" s="493"/>
      <c r="BG78" s="493"/>
      <c r="BH78" s="493"/>
      <c r="BI78" s="493"/>
      <c r="BJ78" s="493"/>
      <c r="BK78" s="493"/>
      <c r="BL78" s="493"/>
      <c r="BM78" s="493"/>
      <c r="BN78" s="586"/>
      <c r="BO78" s="698"/>
      <c r="BP78" s="699"/>
      <c r="BQ78" s="699"/>
      <c r="BR78" s="699"/>
      <c r="BS78" s="699"/>
      <c r="BT78" s="699"/>
      <c r="BU78" s="699"/>
      <c r="BV78" s="699"/>
      <c r="BW78" s="577" t="s">
        <v>195</v>
      </c>
      <c r="BX78" s="577"/>
      <c r="BY78" s="577"/>
      <c r="BZ78" s="581"/>
    </row>
    <row r="79" spans="1:86" ht="16.5" customHeight="1" thickBot="1">
      <c r="B79" s="693" t="s">
        <v>261</v>
      </c>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5"/>
      <c r="AK79" s="582"/>
      <c r="AL79" s="582"/>
      <c r="AM79" s="582"/>
      <c r="AN79" s="582"/>
      <c r="AO79" s="582"/>
      <c r="AP79" s="582"/>
      <c r="AQ79" s="582"/>
      <c r="AR79" s="582"/>
      <c r="AS79" s="582"/>
      <c r="AT79" s="582"/>
      <c r="AU79" s="582"/>
      <c r="AV79" s="582"/>
      <c r="AW79" s="582"/>
      <c r="AX79" s="266"/>
      <c r="AY79" s="697" t="s">
        <v>193</v>
      </c>
      <c r="AZ79" s="697"/>
      <c r="BA79" s="697"/>
      <c r="BB79" s="697"/>
      <c r="BC79" s="697"/>
      <c r="BD79" s="697"/>
      <c r="BE79" s="697"/>
      <c r="BF79" s="697"/>
      <c r="BG79" s="697"/>
      <c r="BH79" s="697"/>
      <c r="BI79" s="697"/>
      <c r="BJ79" s="697"/>
      <c r="BK79" s="697"/>
      <c r="BL79" s="697"/>
      <c r="BM79" s="697"/>
      <c r="BN79" s="697"/>
      <c r="BO79" s="697"/>
      <c r="BP79" s="697"/>
      <c r="BQ79" s="697"/>
      <c r="BR79" s="697"/>
      <c r="BS79" s="697"/>
      <c r="BT79" s="697"/>
      <c r="BU79" s="697"/>
      <c r="BV79" s="697"/>
      <c r="BW79" s="697"/>
      <c r="BX79" s="697"/>
      <c r="BY79" s="697"/>
      <c r="BZ79" s="267"/>
    </row>
    <row r="80" spans="1:86" ht="16.5" customHeight="1">
      <c r="B80" s="268"/>
      <c r="C80" s="269"/>
      <c r="D80" s="567" t="s">
        <v>216</v>
      </c>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7"/>
      <c r="AY80" s="567"/>
      <c r="AZ80" s="567"/>
      <c r="BA80" s="567"/>
      <c r="BB80" s="567"/>
      <c r="BC80" s="567"/>
      <c r="BD80" s="567"/>
      <c r="BE80" s="567"/>
      <c r="BF80" s="567"/>
      <c r="BG80" s="567"/>
      <c r="BH80" s="567"/>
      <c r="BI80" s="567"/>
      <c r="BJ80" s="567"/>
      <c r="BK80" s="567"/>
      <c r="BL80" s="567"/>
      <c r="BM80" s="567"/>
      <c r="BN80" s="567"/>
      <c r="BO80" s="567"/>
      <c r="BP80" s="567"/>
      <c r="BQ80" s="567"/>
      <c r="BR80" s="567"/>
      <c r="BS80" s="567"/>
      <c r="BT80" s="567"/>
      <c r="BU80" s="567"/>
      <c r="BV80" s="567"/>
      <c r="BW80" s="567"/>
      <c r="BX80" s="567"/>
      <c r="BY80" s="567"/>
      <c r="BZ80" s="260"/>
    </row>
    <row r="81" spans="1:86" ht="11.25" customHeight="1">
      <c r="B81" s="270"/>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2"/>
      <c r="CB81" s="247"/>
      <c r="CC81" s="247"/>
      <c r="CD81" s="247"/>
      <c r="CE81" s="247"/>
      <c r="CF81" s="247"/>
      <c r="CG81" s="247"/>
      <c r="CH81" s="247"/>
    </row>
    <row r="82" spans="1:86" ht="17.25" customHeight="1">
      <c r="B82" s="459"/>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BB82" s="460"/>
      <c r="BC82" s="460"/>
      <c r="BD82" s="460"/>
      <c r="BE82" s="460"/>
      <c r="BF82" s="460"/>
      <c r="BG82" s="460"/>
      <c r="BH82" s="460"/>
      <c r="BI82" s="460"/>
      <c r="BJ82" s="460"/>
      <c r="BK82" s="460"/>
      <c r="BL82" s="460"/>
      <c r="BM82" s="460"/>
      <c r="BN82" s="460"/>
      <c r="BO82" s="460"/>
      <c r="BP82" s="460"/>
      <c r="BQ82" s="460"/>
      <c r="BR82" s="460"/>
      <c r="BS82" s="460"/>
      <c r="BT82" s="460"/>
      <c r="BU82" s="460"/>
      <c r="BV82" s="460"/>
      <c r="BW82" s="460"/>
      <c r="BX82" s="460"/>
      <c r="BY82" s="460"/>
      <c r="BZ82" s="461"/>
      <c r="CB82" s="243"/>
      <c r="CC82" s="246"/>
      <c r="CD82" s="246"/>
      <c r="CE82" s="246"/>
      <c r="CF82" s="246"/>
      <c r="CG82" s="246"/>
      <c r="CH82" s="246"/>
    </row>
    <row r="83" spans="1:86" ht="17.25" customHeight="1">
      <c r="B83" s="459"/>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460"/>
      <c r="BA83" s="460"/>
      <c r="BB83" s="460"/>
      <c r="BC83" s="460"/>
      <c r="BD83" s="460"/>
      <c r="BE83" s="460"/>
      <c r="BF83" s="460"/>
      <c r="BG83" s="460"/>
      <c r="BH83" s="460"/>
      <c r="BI83" s="460"/>
      <c r="BJ83" s="460"/>
      <c r="BK83" s="460"/>
      <c r="BL83" s="460"/>
      <c r="BM83" s="460"/>
      <c r="BN83" s="460"/>
      <c r="BO83" s="460"/>
      <c r="BP83" s="460"/>
      <c r="BQ83" s="460"/>
      <c r="BR83" s="460"/>
      <c r="BS83" s="460"/>
      <c r="BT83" s="460"/>
      <c r="BU83" s="460"/>
      <c r="BV83" s="460"/>
      <c r="BW83" s="460"/>
      <c r="BX83" s="460"/>
      <c r="BY83" s="460"/>
      <c r="BZ83" s="461"/>
      <c r="CB83" s="246"/>
      <c r="CC83" s="246"/>
      <c r="CD83" s="246"/>
      <c r="CE83" s="246"/>
      <c r="CF83" s="246"/>
      <c r="CG83" s="246"/>
      <c r="CH83" s="246"/>
    </row>
    <row r="84" spans="1:86" ht="17.25" customHeight="1">
      <c r="B84" s="459"/>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c r="BQ84" s="460"/>
      <c r="BR84" s="460"/>
      <c r="BS84" s="460"/>
      <c r="BT84" s="460"/>
      <c r="BU84" s="460"/>
      <c r="BV84" s="460"/>
      <c r="BW84" s="460"/>
      <c r="BX84" s="460"/>
      <c r="BY84" s="460"/>
      <c r="BZ84" s="461"/>
      <c r="CB84" s="246"/>
      <c r="CC84" s="246"/>
      <c r="CD84" s="246"/>
      <c r="CE84" s="246"/>
      <c r="CF84" s="246"/>
      <c r="CG84" s="246"/>
      <c r="CH84" s="246"/>
    </row>
    <row r="85" spans="1:86" ht="17.25" customHeight="1">
      <c r="B85" s="459"/>
      <c r="C85" s="460"/>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460"/>
      <c r="BA85" s="460"/>
      <c r="BB85" s="460"/>
      <c r="BC85" s="460"/>
      <c r="BD85" s="460"/>
      <c r="BE85" s="460"/>
      <c r="BF85" s="460"/>
      <c r="BG85" s="460"/>
      <c r="BH85" s="460"/>
      <c r="BI85" s="460"/>
      <c r="BJ85" s="460"/>
      <c r="BK85" s="460"/>
      <c r="BL85" s="460"/>
      <c r="BM85" s="460"/>
      <c r="BN85" s="460"/>
      <c r="BO85" s="460"/>
      <c r="BP85" s="460"/>
      <c r="BQ85" s="460"/>
      <c r="BR85" s="460"/>
      <c r="BS85" s="460"/>
      <c r="BT85" s="460"/>
      <c r="BU85" s="460"/>
      <c r="BV85" s="460"/>
      <c r="BW85" s="460"/>
      <c r="BX85" s="460"/>
      <c r="BY85" s="460"/>
      <c r="BZ85" s="461"/>
      <c r="CB85" s="246"/>
      <c r="CC85" s="246"/>
      <c r="CD85" s="246"/>
      <c r="CE85" s="246"/>
      <c r="CF85" s="246"/>
      <c r="CG85" s="246"/>
      <c r="CH85" s="246"/>
    </row>
    <row r="86" spans="1:86" ht="17.25" customHeight="1">
      <c r="B86" s="459"/>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460"/>
      <c r="BA86" s="460"/>
      <c r="BB86" s="460"/>
      <c r="BC86" s="460"/>
      <c r="BD86" s="460"/>
      <c r="BE86" s="460"/>
      <c r="BF86" s="460"/>
      <c r="BG86" s="460"/>
      <c r="BH86" s="460"/>
      <c r="BI86" s="460"/>
      <c r="BJ86" s="460"/>
      <c r="BK86" s="460"/>
      <c r="BL86" s="460"/>
      <c r="BM86" s="460"/>
      <c r="BN86" s="460"/>
      <c r="BO86" s="460"/>
      <c r="BP86" s="460"/>
      <c r="BQ86" s="460"/>
      <c r="BR86" s="460"/>
      <c r="BS86" s="460"/>
      <c r="BT86" s="460"/>
      <c r="BU86" s="460"/>
      <c r="BV86" s="460"/>
      <c r="BW86" s="460"/>
      <c r="BX86" s="460"/>
      <c r="BY86" s="460"/>
      <c r="BZ86" s="461"/>
      <c r="CB86" s="246"/>
      <c r="CC86" s="246"/>
      <c r="CD86" s="246"/>
      <c r="CE86" s="246"/>
      <c r="CF86" s="246"/>
      <c r="CG86" s="246"/>
      <c r="CH86" s="246"/>
    </row>
    <row r="87" spans="1:86" ht="17.25" customHeight="1">
      <c r="B87" s="459"/>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0"/>
      <c r="AY87" s="460"/>
      <c r="AZ87" s="460"/>
      <c r="BA87" s="460"/>
      <c r="BB87" s="460"/>
      <c r="BC87" s="460"/>
      <c r="BD87" s="460"/>
      <c r="BE87" s="460"/>
      <c r="BF87" s="460"/>
      <c r="BG87" s="460"/>
      <c r="BH87" s="460"/>
      <c r="BI87" s="460"/>
      <c r="BJ87" s="460"/>
      <c r="BK87" s="460"/>
      <c r="BL87" s="460"/>
      <c r="BM87" s="460"/>
      <c r="BN87" s="460"/>
      <c r="BO87" s="460"/>
      <c r="BP87" s="460"/>
      <c r="BQ87" s="460"/>
      <c r="BR87" s="460"/>
      <c r="BS87" s="460"/>
      <c r="BT87" s="460"/>
      <c r="BU87" s="460"/>
      <c r="BV87" s="460"/>
      <c r="BW87" s="460"/>
      <c r="BX87" s="460"/>
      <c r="BY87" s="460"/>
      <c r="BZ87" s="461"/>
      <c r="CB87" s="246"/>
      <c r="CC87" s="246"/>
      <c r="CD87" s="246"/>
      <c r="CE87" s="246"/>
      <c r="CF87" s="246"/>
      <c r="CG87" s="246"/>
      <c r="CH87" s="246"/>
    </row>
    <row r="88" spans="1:86" ht="17.25" customHeight="1" thickBot="1">
      <c r="B88" s="468"/>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BA88" s="469"/>
      <c r="BB88" s="469"/>
      <c r="BC88" s="469"/>
      <c r="BD88" s="469"/>
      <c r="BE88" s="469"/>
      <c r="BF88" s="469"/>
      <c r="BG88" s="469"/>
      <c r="BH88" s="469"/>
      <c r="BI88" s="469"/>
      <c r="BJ88" s="469"/>
      <c r="BK88" s="469"/>
      <c r="BL88" s="469"/>
      <c r="BM88" s="469"/>
      <c r="BN88" s="469"/>
      <c r="BO88" s="469"/>
      <c r="BP88" s="469"/>
      <c r="BQ88" s="469"/>
      <c r="BR88" s="469"/>
      <c r="BS88" s="469"/>
      <c r="BT88" s="469"/>
      <c r="BU88" s="469"/>
      <c r="BV88" s="469"/>
      <c r="BW88" s="469"/>
      <c r="BX88" s="469"/>
      <c r="BY88" s="469"/>
      <c r="BZ88" s="470"/>
      <c r="CB88" s="246"/>
      <c r="CC88" s="246"/>
      <c r="CD88" s="246"/>
      <c r="CE88" s="246"/>
      <c r="CF88" s="246"/>
      <c r="CG88" s="246"/>
      <c r="CH88" s="246"/>
    </row>
    <row r="89" spans="1:86" ht="16.5" customHeight="1">
      <c r="B89" s="270"/>
      <c r="C89" s="323" t="s">
        <v>210</v>
      </c>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2"/>
      <c r="CB89" s="247"/>
      <c r="CC89" s="247"/>
      <c r="CD89" s="247"/>
      <c r="CE89" s="247"/>
      <c r="CF89" s="247"/>
      <c r="CG89" s="247"/>
      <c r="CH89" s="247"/>
    </row>
    <row r="90" spans="1:86" ht="16.5" customHeight="1">
      <c r="B90" s="270"/>
      <c r="C90" s="271"/>
      <c r="D90" s="259" t="s">
        <v>218</v>
      </c>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2"/>
      <c r="CB90" s="247"/>
      <c r="CC90" s="247"/>
      <c r="CD90" s="247"/>
      <c r="CE90" s="247"/>
      <c r="CF90" s="247"/>
      <c r="CG90" s="247"/>
      <c r="CH90" s="247"/>
    </row>
    <row r="91" spans="1:86" ht="16.5" customHeight="1">
      <c r="B91" s="270"/>
      <c r="C91" s="271"/>
      <c r="D91" s="271"/>
      <c r="E91" s="259" t="s">
        <v>211</v>
      </c>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2"/>
      <c r="CB91" s="247"/>
      <c r="CC91" s="247"/>
      <c r="CD91" s="247"/>
      <c r="CE91" s="247"/>
      <c r="CF91" s="247"/>
      <c r="CG91" s="247"/>
      <c r="CH91" s="247"/>
    </row>
    <row r="92" spans="1:86" ht="16.5" customHeight="1">
      <c r="A92" s="385">
        <v>3</v>
      </c>
      <c r="B92" s="270"/>
      <c r="C92" s="271"/>
      <c r="D92" s="271"/>
      <c r="E92" s="271"/>
      <c r="F92" s="271"/>
      <c r="G92" s="271"/>
      <c r="H92" s="259" t="s">
        <v>215</v>
      </c>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2"/>
      <c r="CB92" s="247"/>
      <c r="CC92" s="247"/>
      <c r="CD92" s="247"/>
      <c r="CE92" s="247"/>
      <c r="CF92" s="247"/>
      <c r="CG92" s="247"/>
      <c r="CH92" s="247"/>
    </row>
    <row r="93" spans="1:86" ht="16.5" customHeight="1">
      <c r="A93" s="215">
        <v>4</v>
      </c>
      <c r="B93" s="270"/>
      <c r="C93" s="271"/>
      <c r="D93" s="271"/>
      <c r="E93" s="271"/>
      <c r="F93" s="271"/>
      <c r="G93" s="271"/>
      <c r="H93" s="568" t="s">
        <v>212</v>
      </c>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68"/>
      <c r="BF93" s="568"/>
      <c r="BG93" s="568"/>
      <c r="BH93" s="568"/>
      <c r="BI93" s="568"/>
      <c r="BJ93" s="568"/>
      <c r="BK93" s="568"/>
      <c r="BL93" s="568"/>
      <c r="BM93" s="568"/>
      <c r="BN93" s="568"/>
      <c r="BO93" s="568"/>
      <c r="BP93" s="568"/>
      <c r="BQ93" s="568"/>
      <c r="BR93" s="568"/>
      <c r="BS93" s="568"/>
      <c r="BT93" s="568"/>
      <c r="BU93" s="568"/>
      <c r="BV93" s="568"/>
      <c r="BW93" s="568"/>
      <c r="BX93" s="568"/>
      <c r="BY93" s="568"/>
      <c r="BZ93" s="272"/>
      <c r="CB93" s="247"/>
      <c r="CC93" s="247"/>
      <c r="CD93" s="247"/>
      <c r="CE93" s="247"/>
      <c r="CF93" s="247"/>
      <c r="CG93" s="247"/>
      <c r="CH93" s="247"/>
    </row>
    <row r="94" spans="1:86" ht="16.5" customHeight="1">
      <c r="B94" s="270"/>
      <c r="C94" s="271"/>
      <c r="D94" s="271"/>
      <c r="E94" s="271"/>
      <c r="F94" s="271"/>
      <c r="G94" s="271"/>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8"/>
      <c r="AQ94" s="568"/>
      <c r="AR94" s="568"/>
      <c r="AS94" s="568"/>
      <c r="AT94" s="568"/>
      <c r="AU94" s="568"/>
      <c r="AV94" s="568"/>
      <c r="AW94" s="568"/>
      <c r="AX94" s="568"/>
      <c r="AY94" s="568"/>
      <c r="AZ94" s="568"/>
      <c r="BA94" s="568"/>
      <c r="BB94" s="568"/>
      <c r="BC94" s="568"/>
      <c r="BD94" s="568"/>
      <c r="BE94" s="568"/>
      <c r="BF94" s="568"/>
      <c r="BG94" s="568"/>
      <c r="BH94" s="568"/>
      <c r="BI94" s="568"/>
      <c r="BJ94" s="568"/>
      <c r="BK94" s="568"/>
      <c r="BL94" s="568"/>
      <c r="BM94" s="568"/>
      <c r="BN94" s="568"/>
      <c r="BO94" s="568"/>
      <c r="BP94" s="568"/>
      <c r="BQ94" s="568"/>
      <c r="BR94" s="568"/>
      <c r="BS94" s="568"/>
      <c r="BT94" s="568"/>
      <c r="BU94" s="568"/>
      <c r="BV94" s="568"/>
      <c r="BW94" s="568"/>
      <c r="BX94" s="568"/>
      <c r="BY94" s="568"/>
      <c r="BZ94" s="272"/>
      <c r="CB94" s="247"/>
      <c r="CC94" s="247"/>
      <c r="CD94" s="247"/>
      <c r="CE94" s="247"/>
      <c r="CF94" s="247"/>
      <c r="CG94" s="247"/>
      <c r="CH94" s="247"/>
    </row>
    <row r="95" spans="1:86" ht="16.5" customHeight="1">
      <c r="B95" s="270"/>
      <c r="C95" s="271"/>
      <c r="D95" s="271"/>
      <c r="E95" s="259" t="s">
        <v>213</v>
      </c>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2"/>
      <c r="CB95" s="247"/>
      <c r="CC95" s="247"/>
      <c r="CD95" s="247"/>
      <c r="CE95" s="247"/>
      <c r="CF95" s="247"/>
      <c r="CG95" s="247"/>
      <c r="CH95" s="247"/>
    </row>
    <row r="96" spans="1:86" ht="16.5" customHeight="1">
      <c r="A96" s="215">
        <v>5</v>
      </c>
      <c r="B96" s="270"/>
      <c r="C96" s="271"/>
      <c r="D96" s="271"/>
      <c r="E96" s="271"/>
      <c r="F96" s="271"/>
      <c r="G96" s="271"/>
      <c r="H96" s="259" t="s">
        <v>214</v>
      </c>
      <c r="I96" s="271"/>
      <c r="J96" s="271"/>
      <c r="K96" s="271"/>
      <c r="L96" s="271"/>
      <c r="M96" s="271"/>
      <c r="N96" s="271"/>
      <c r="O96" s="271"/>
      <c r="P96" s="271"/>
      <c r="Q96" s="271"/>
      <c r="R96" s="271"/>
      <c r="S96" s="271"/>
      <c r="T96" s="271"/>
      <c r="U96" s="259"/>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2"/>
      <c r="CB96" s="247"/>
      <c r="CC96" s="247"/>
      <c r="CD96" s="247"/>
      <c r="CE96" s="247"/>
      <c r="CF96" s="247"/>
      <c r="CG96" s="247"/>
      <c r="CH96" s="247"/>
    </row>
    <row r="97" spans="1:86" ht="16.5" customHeight="1">
      <c r="A97" s="215">
        <v>6</v>
      </c>
      <c r="B97" s="270"/>
      <c r="C97" s="271"/>
      <c r="D97" s="271"/>
      <c r="E97" s="271"/>
      <c r="F97" s="271"/>
      <c r="G97" s="271"/>
      <c r="H97" s="568" t="s">
        <v>275</v>
      </c>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568"/>
      <c r="AM97" s="568"/>
      <c r="AN97" s="568"/>
      <c r="AO97" s="568"/>
      <c r="AP97" s="568"/>
      <c r="AQ97" s="568"/>
      <c r="AR97" s="568"/>
      <c r="AS97" s="568"/>
      <c r="AT97" s="568"/>
      <c r="AU97" s="568"/>
      <c r="AV97" s="568"/>
      <c r="AW97" s="568"/>
      <c r="AX97" s="568"/>
      <c r="AY97" s="568"/>
      <c r="AZ97" s="568"/>
      <c r="BA97" s="568"/>
      <c r="BB97" s="568"/>
      <c r="BC97" s="568"/>
      <c r="BD97" s="568"/>
      <c r="BE97" s="568"/>
      <c r="BF97" s="568"/>
      <c r="BG97" s="568"/>
      <c r="BH97" s="568"/>
      <c r="BI97" s="568"/>
      <c r="BJ97" s="568"/>
      <c r="BK97" s="568"/>
      <c r="BL97" s="568"/>
      <c r="BM97" s="568"/>
      <c r="BN97" s="568"/>
      <c r="BO97" s="568"/>
      <c r="BP97" s="568"/>
      <c r="BQ97" s="568"/>
      <c r="BR97" s="568"/>
      <c r="BS97" s="568"/>
      <c r="BT97" s="568"/>
      <c r="BU97" s="568"/>
      <c r="BV97" s="568"/>
      <c r="BW97" s="568"/>
      <c r="BX97" s="568"/>
      <c r="BY97" s="568"/>
      <c r="BZ97" s="272"/>
      <c r="CB97" s="247"/>
      <c r="CC97" s="247"/>
      <c r="CD97" s="247"/>
      <c r="CE97" s="247"/>
      <c r="CF97" s="247"/>
      <c r="CG97" s="247"/>
      <c r="CH97" s="247"/>
    </row>
    <row r="98" spans="1:86" ht="16.5" customHeight="1">
      <c r="B98" s="270"/>
      <c r="C98" s="271"/>
      <c r="D98" s="271"/>
      <c r="E98" s="271"/>
      <c r="F98" s="271"/>
      <c r="G98" s="271"/>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568"/>
      <c r="AY98" s="568"/>
      <c r="AZ98" s="568"/>
      <c r="BA98" s="568"/>
      <c r="BB98" s="568"/>
      <c r="BC98" s="568"/>
      <c r="BD98" s="568"/>
      <c r="BE98" s="568"/>
      <c r="BF98" s="568"/>
      <c r="BG98" s="568"/>
      <c r="BH98" s="568"/>
      <c r="BI98" s="568"/>
      <c r="BJ98" s="568"/>
      <c r="BK98" s="568"/>
      <c r="BL98" s="568"/>
      <c r="BM98" s="568"/>
      <c r="BN98" s="568"/>
      <c r="BO98" s="568"/>
      <c r="BP98" s="568"/>
      <c r="BQ98" s="568"/>
      <c r="BR98" s="568"/>
      <c r="BS98" s="568"/>
      <c r="BT98" s="568"/>
      <c r="BU98" s="568"/>
      <c r="BV98" s="568"/>
      <c r="BW98" s="568"/>
      <c r="BX98" s="568"/>
      <c r="BY98" s="568"/>
      <c r="BZ98" s="272"/>
      <c r="CB98" s="247"/>
      <c r="CC98" s="247"/>
      <c r="CD98" s="247"/>
      <c r="CE98" s="247"/>
      <c r="CF98" s="247"/>
      <c r="CG98" s="247"/>
      <c r="CH98" s="247"/>
    </row>
    <row r="99" spans="1:86" ht="16.5" customHeight="1">
      <c r="B99" s="273"/>
      <c r="C99" s="274"/>
      <c r="D99" s="274"/>
      <c r="E99" s="274"/>
      <c r="F99" s="274"/>
      <c r="G99" s="274"/>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275"/>
      <c r="CB99" s="247"/>
      <c r="CC99" s="247"/>
      <c r="CD99" s="247"/>
      <c r="CE99" s="247"/>
      <c r="CF99" s="247"/>
      <c r="CG99" s="247"/>
      <c r="CH99" s="247"/>
    </row>
    <row r="100" spans="1:86" ht="16.5" customHeight="1" thickBot="1">
      <c r="B100" s="276"/>
      <c r="C100" s="679" t="s">
        <v>262</v>
      </c>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c r="BA100" s="679"/>
      <c r="BB100" s="679"/>
      <c r="BC100" s="679"/>
      <c r="BD100" s="679"/>
      <c r="BE100" s="679"/>
      <c r="BF100" s="679"/>
      <c r="BG100" s="679"/>
      <c r="BH100" s="679"/>
      <c r="BI100" s="679"/>
      <c r="BJ100" s="679"/>
      <c r="BK100" s="679"/>
      <c r="BL100" s="679"/>
      <c r="BM100" s="679"/>
      <c r="BN100" s="679"/>
      <c r="BO100" s="679"/>
      <c r="BP100" s="679"/>
      <c r="BQ100" s="679"/>
      <c r="BR100" s="679"/>
      <c r="BS100" s="679"/>
      <c r="BT100" s="679"/>
      <c r="BU100" s="679"/>
      <c r="BV100" s="679"/>
      <c r="BW100" s="679"/>
      <c r="BX100" s="679"/>
      <c r="BY100" s="679"/>
      <c r="BZ100" s="324"/>
    </row>
    <row r="101" spans="1:86" ht="22.5" customHeight="1">
      <c r="B101" s="261"/>
      <c r="C101" s="262" t="s">
        <v>163</v>
      </c>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3"/>
    </row>
    <row r="102" spans="1:86" ht="17.25" customHeight="1">
      <c r="B102" s="462"/>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c r="AY102" s="463"/>
      <c r="AZ102" s="463"/>
      <c r="BA102" s="463"/>
      <c r="BB102" s="463"/>
      <c r="BC102" s="463"/>
      <c r="BD102" s="463"/>
      <c r="BE102" s="463"/>
      <c r="BF102" s="463"/>
      <c r="BG102" s="463"/>
      <c r="BH102" s="463"/>
      <c r="BI102" s="463"/>
      <c r="BJ102" s="463"/>
      <c r="BK102" s="463"/>
      <c r="BL102" s="463"/>
      <c r="BM102" s="463"/>
      <c r="BN102" s="463"/>
      <c r="BO102" s="463"/>
      <c r="BP102" s="463"/>
      <c r="BQ102" s="463"/>
      <c r="BR102" s="463"/>
      <c r="BS102" s="463"/>
      <c r="BT102" s="463"/>
      <c r="BU102" s="463"/>
      <c r="BV102" s="463"/>
      <c r="BW102" s="463"/>
      <c r="BX102" s="463"/>
      <c r="BY102" s="463"/>
      <c r="BZ102" s="464"/>
      <c r="CB102" s="243"/>
      <c r="CC102" s="246"/>
      <c r="CD102" s="246"/>
      <c r="CE102" s="246"/>
      <c r="CF102" s="246"/>
      <c r="CG102" s="246"/>
      <c r="CH102" s="246"/>
    </row>
    <row r="103" spans="1:86" ht="17.25" customHeight="1">
      <c r="B103" s="462"/>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c r="AY103" s="463"/>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4"/>
      <c r="CB103" s="246"/>
      <c r="CC103" s="246"/>
      <c r="CD103" s="246"/>
      <c r="CE103" s="246"/>
      <c r="CF103" s="246"/>
      <c r="CG103" s="246"/>
      <c r="CH103" s="246"/>
    </row>
    <row r="104" spans="1:86" ht="17.25" customHeight="1">
      <c r="B104" s="4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4"/>
      <c r="CB104" s="246"/>
      <c r="CC104" s="246"/>
      <c r="CD104" s="246"/>
      <c r="CE104" s="246"/>
      <c r="CF104" s="246"/>
      <c r="CG104" s="246"/>
      <c r="CH104" s="246"/>
    </row>
    <row r="105" spans="1:86" ht="17.25" customHeight="1">
      <c r="B105" s="462"/>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4"/>
      <c r="CB105" s="246"/>
      <c r="CC105" s="246"/>
      <c r="CD105" s="246"/>
      <c r="CE105" s="246"/>
      <c r="CF105" s="246"/>
      <c r="CG105" s="246"/>
      <c r="CH105" s="246"/>
    </row>
    <row r="106" spans="1:86" ht="17.25" customHeight="1">
      <c r="B106" s="462"/>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4"/>
      <c r="CB106" s="246"/>
      <c r="CC106" s="246"/>
      <c r="CD106" s="246"/>
      <c r="CE106" s="246"/>
      <c r="CF106" s="246"/>
      <c r="CG106" s="246"/>
      <c r="CH106" s="246"/>
    </row>
    <row r="107" spans="1:86" ht="17.25" customHeight="1">
      <c r="B107" s="462"/>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3"/>
      <c r="AY107" s="463"/>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4"/>
      <c r="CB107" s="246"/>
      <c r="CC107" s="246"/>
      <c r="CD107" s="246"/>
      <c r="CE107" s="246"/>
      <c r="CF107" s="246"/>
      <c r="CG107" s="246"/>
      <c r="CH107" s="246"/>
    </row>
    <row r="108" spans="1:86" ht="17.25" customHeight="1">
      <c r="B108" s="462"/>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4"/>
      <c r="CB108" s="246"/>
      <c r="CC108" s="246"/>
      <c r="CD108" s="246"/>
      <c r="CE108" s="246"/>
      <c r="CF108" s="246"/>
      <c r="CG108" s="246"/>
      <c r="CH108" s="246"/>
    </row>
    <row r="109" spans="1:86" ht="17.25" customHeight="1">
      <c r="B109" s="462"/>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4"/>
      <c r="CB109" s="246"/>
      <c r="CC109" s="246"/>
      <c r="CD109" s="246"/>
      <c r="CE109" s="246"/>
      <c r="CF109" s="246"/>
      <c r="CG109" s="246"/>
      <c r="CH109" s="246"/>
    </row>
    <row r="110" spans="1:86" ht="17.25" customHeight="1">
      <c r="B110" s="462"/>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4"/>
      <c r="CB110" s="246"/>
      <c r="CC110" s="246"/>
      <c r="CD110" s="246"/>
      <c r="CE110" s="246"/>
      <c r="CF110" s="246"/>
      <c r="CG110" s="246"/>
      <c r="CH110" s="246"/>
    </row>
    <row r="111" spans="1:86" ht="17.25" customHeight="1">
      <c r="B111" s="462"/>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3"/>
      <c r="AZ111" s="463"/>
      <c r="BA111" s="463"/>
      <c r="BB111" s="463"/>
      <c r="BC111" s="463"/>
      <c r="BD111" s="463"/>
      <c r="BE111" s="463"/>
      <c r="BF111" s="463"/>
      <c r="BG111" s="463"/>
      <c r="BH111" s="463"/>
      <c r="BI111" s="463"/>
      <c r="BJ111" s="463"/>
      <c r="BK111" s="463"/>
      <c r="BL111" s="463"/>
      <c r="BM111" s="463"/>
      <c r="BN111" s="463"/>
      <c r="BO111" s="463"/>
      <c r="BP111" s="463"/>
      <c r="BQ111" s="463"/>
      <c r="BR111" s="463"/>
      <c r="BS111" s="463"/>
      <c r="BT111" s="463"/>
      <c r="BU111" s="463"/>
      <c r="BV111" s="463"/>
      <c r="BW111" s="463"/>
      <c r="BX111" s="463"/>
      <c r="BY111" s="463"/>
      <c r="BZ111" s="464"/>
      <c r="CB111" s="246"/>
      <c r="CC111" s="246"/>
      <c r="CD111" s="246"/>
      <c r="CE111" s="246"/>
      <c r="CF111" s="246"/>
      <c r="CG111" s="246"/>
      <c r="CH111" s="246"/>
    </row>
    <row r="112" spans="1:86" ht="17.25" customHeight="1">
      <c r="B112" s="462"/>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c r="AU112" s="463"/>
      <c r="AV112" s="463"/>
      <c r="AW112" s="463"/>
      <c r="AX112" s="463"/>
      <c r="AY112" s="463"/>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4"/>
      <c r="CB112" s="246"/>
      <c r="CC112" s="246"/>
      <c r="CD112" s="246"/>
      <c r="CE112" s="246"/>
      <c r="CF112" s="246"/>
      <c r="CG112" s="246"/>
      <c r="CH112" s="246"/>
    </row>
    <row r="113" spans="1:86" ht="17.25" customHeight="1">
      <c r="B113" s="462"/>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4"/>
      <c r="CB113" s="246"/>
      <c r="CC113" s="246"/>
      <c r="CD113" s="246"/>
      <c r="CE113" s="246"/>
      <c r="CF113" s="246"/>
      <c r="CG113" s="246"/>
      <c r="CH113" s="246"/>
    </row>
    <row r="114" spans="1:86" ht="17.25" customHeight="1">
      <c r="B114" s="462"/>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4"/>
      <c r="CB114" s="246"/>
      <c r="CC114" s="246"/>
      <c r="CD114" s="246"/>
      <c r="CE114" s="246"/>
      <c r="CF114" s="246"/>
      <c r="CG114" s="246"/>
      <c r="CH114" s="246"/>
    </row>
    <row r="115" spans="1:86" ht="17.25" customHeight="1">
      <c r="B115" s="462"/>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63"/>
      <c r="AY115" s="463"/>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4"/>
      <c r="CB115" s="246"/>
      <c r="CC115" s="246"/>
      <c r="CD115" s="246"/>
      <c r="CE115" s="246"/>
      <c r="CF115" s="246"/>
      <c r="CG115" s="246"/>
      <c r="CH115" s="246"/>
    </row>
    <row r="116" spans="1:86" ht="17.25" customHeight="1" thickBot="1">
      <c r="B116" s="465"/>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466"/>
      <c r="AR116" s="466"/>
      <c r="AS116" s="466"/>
      <c r="AT116" s="466"/>
      <c r="AU116" s="466"/>
      <c r="AV116" s="466"/>
      <c r="AW116" s="466"/>
      <c r="AX116" s="466"/>
      <c r="AY116" s="466"/>
      <c r="AZ116" s="466"/>
      <c r="BA116" s="466"/>
      <c r="BB116" s="466"/>
      <c r="BC116" s="466"/>
      <c r="BD116" s="466"/>
      <c r="BE116" s="466"/>
      <c r="BF116" s="466"/>
      <c r="BG116" s="466"/>
      <c r="BH116" s="466"/>
      <c r="BI116" s="466"/>
      <c r="BJ116" s="466"/>
      <c r="BK116" s="466"/>
      <c r="BL116" s="466"/>
      <c r="BM116" s="466"/>
      <c r="BN116" s="466"/>
      <c r="BO116" s="466"/>
      <c r="BP116" s="466"/>
      <c r="BQ116" s="466"/>
      <c r="BR116" s="466"/>
      <c r="BS116" s="466"/>
      <c r="BT116" s="466"/>
      <c r="BU116" s="466"/>
      <c r="BV116" s="466"/>
      <c r="BW116" s="466"/>
      <c r="BX116" s="466"/>
      <c r="BY116" s="466"/>
      <c r="BZ116" s="467"/>
      <c r="CB116" s="246"/>
      <c r="CC116" s="246"/>
      <c r="CD116" s="246"/>
      <c r="CE116" s="246"/>
      <c r="CF116" s="246"/>
      <c r="CG116" s="246"/>
      <c r="CH116" s="246"/>
    </row>
    <row r="117" spans="1:86" ht="17.25" customHeight="1">
      <c r="B117" s="325"/>
      <c r="C117" s="326" t="s">
        <v>287</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8"/>
    </row>
    <row r="118" spans="1:86" ht="17.25" customHeight="1">
      <c r="B118" s="329"/>
      <c r="C118" s="323"/>
      <c r="D118" s="290" t="s">
        <v>219</v>
      </c>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30"/>
      <c r="CB118" s="248"/>
      <c r="CC118" s="248"/>
      <c r="CD118" s="248"/>
      <c r="CE118" s="248"/>
      <c r="CF118" s="248"/>
      <c r="CG118" s="248"/>
      <c r="CH118" s="248"/>
    </row>
    <row r="119" spans="1:86" ht="17.25" customHeight="1">
      <c r="B119" s="329"/>
      <c r="C119" s="323"/>
      <c r="D119" s="323"/>
      <c r="E119" s="696" t="s">
        <v>182</v>
      </c>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30"/>
      <c r="CB119" s="248"/>
      <c r="CC119" s="248"/>
      <c r="CD119" s="248"/>
      <c r="CE119" s="248"/>
      <c r="CF119" s="248"/>
      <c r="CG119" s="248"/>
      <c r="CH119" s="248"/>
    </row>
    <row r="120" spans="1:86" ht="17.25" customHeight="1">
      <c r="A120" s="215">
        <v>7</v>
      </c>
      <c r="B120" s="329"/>
      <c r="C120" s="323"/>
      <c r="D120" s="323"/>
      <c r="E120" s="323"/>
      <c r="F120" s="323"/>
      <c r="G120" s="323"/>
      <c r="H120" s="323"/>
      <c r="I120" s="323" t="s">
        <v>183</v>
      </c>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30"/>
      <c r="CA120" s="216"/>
      <c r="CB120" s="248"/>
      <c r="CC120" s="248"/>
      <c r="CD120" s="248"/>
      <c r="CE120" s="248"/>
      <c r="CF120" s="248"/>
      <c r="CG120" s="248"/>
      <c r="CH120" s="248"/>
    </row>
    <row r="121" spans="1:86" ht="17.25" customHeight="1">
      <c r="A121" s="215">
        <v>8</v>
      </c>
      <c r="B121" s="329"/>
      <c r="C121" s="323"/>
      <c r="D121" s="323"/>
      <c r="E121" s="323"/>
      <c r="F121" s="323"/>
      <c r="G121" s="323"/>
      <c r="H121" s="323"/>
      <c r="I121" s="460" t="s">
        <v>217</v>
      </c>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460"/>
      <c r="BQ121" s="460"/>
      <c r="BR121" s="460"/>
      <c r="BS121" s="460"/>
      <c r="BT121" s="460"/>
      <c r="BU121" s="460"/>
      <c r="BV121" s="460"/>
      <c r="BW121" s="460"/>
      <c r="BX121" s="460"/>
      <c r="BY121" s="460"/>
      <c r="BZ121" s="330"/>
      <c r="CB121" s="248"/>
      <c r="CC121" s="248"/>
      <c r="CD121" s="248"/>
      <c r="CE121" s="248"/>
      <c r="CF121" s="248"/>
      <c r="CG121" s="248"/>
      <c r="CH121" s="248"/>
    </row>
    <row r="122" spans="1:86" ht="17.25" customHeight="1">
      <c r="B122" s="329"/>
      <c r="C122" s="323"/>
      <c r="D122" s="323"/>
      <c r="E122" s="323"/>
      <c r="F122" s="323"/>
      <c r="G122" s="323"/>
      <c r="H122" s="323"/>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c r="BC122" s="460"/>
      <c r="BD122" s="460"/>
      <c r="BE122" s="460"/>
      <c r="BF122" s="460"/>
      <c r="BG122" s="460"/>
      <c r="BH122" s="460"/>
      <c r="BI122" s="460"/>
      <c r="BJ122" s="460"/>
      <c r="BK122" s="460"/>
      <c r="BL122" s="460"/>
      <c r="BM122" s="460"/>
      <c r="BN122" s="460"/>
      <c r="BO122" s="460"/>
      <c r="BP122" s="460"/>
      <c r="BQ122" s="460"/>
      <c r="BR122" s="460"/>
      <c r="BS122" s="460"/>
      <c r="BT122" s="460"/>
      <c r="BU122" s="460"/>
      <c r="BV122" s="460"/>
      <c r="BW122" s="460"/>
      <c r="BX122" s="460"/>
      <c r="BY122" s="460"/>
      <c r="BZ122" s="330"/>
      <c r="CB122" s="248"/>
      <c r="CC122" s="248"/>
      <c r="CD122" s="248"/>
      <c r="CE122" s="248"/>
      <c r="CF122" s="248"/>
      <c r="CG122" s="248"/>
      <c r="CH122" s="248"/>
    </row>
    <row r="123" spans="1:86" ht="17.25" customHeight="1">
      <c r="B123" s="329"/>
      <c r="C123" s="323"/>
      <c r="D123" s="323"/>
      <c r="E123" s="323"/>
      <c r="F123" s="323"/>
      <c r="G123" s="323"/>
      <c r="H123" s="323"/>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0"/>
      <c r="BA123" s="460"/>
      <c r="BB123" s="460"/>
      <c r="BC123" s="460"/>
      <c r="BD123" s="460"/>
      <c r="BE123" s="460"/>
      <c r="BF123" s="460"/>
      <c r="BG123" s="460"/>
      <c r="BH123" s="460"/>
      <c r="BI123" s="460"/>
      <c r="BJ123" s="460"/>
      <c r="BK123" s="460"/>
      <c r="BL123" s="460"/>
      <c r="BM123" s="460"/>
      <c r="BN123" s="460"/>
      <c r="BO123" s="460"/>
      <c r="BP123" s="460"/>
      <c r="BQ123" s="460"/>
      <c r="BR123" s="460"/>
      <c r="BS123" s="460"/>
      <c r="BT123" s="460"/>
      <c r="BU123" s="460"/>
      <c r="BV123" s="460"/>
      <c r="BW123" s="460"/>
      <c r="BX123" s="460"/>
      <c r="BY123" s="460"/>
      <c r="BZ123" s="330"/>
      <c r="CB123" s="248"/>
      <c r="CC123" s="248"/>
      <c r="CD123" s="248"/>
      <c r="CE123" s="248"/>
      <c r="CF123" s="248"/>
      <c r="CG123" s="248"/>
      <c r="CH123" s="248"/>
    </row>
    <row r="124" spans="1:86" ht="17.25" customHeight="1">
      <c r="B124" s="329"/>
      <c r="C124" s="323"/>
      <c r="D124" s="323"/>
      <c r="E124" s="323"/>
      <c r="F124" s="323"/>
      <c r="G124" s="323"/>
      <c r="H124" s="323"/>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460"/>
      <c r="BO124" s="460"/>
      <c r="BP124" s="460"/>
      <c r="BQ124" s="460"/>
      <c r="BR124" s="460"/>
      <c r="BS124" s="460"/>
      <c r="BT124" s="460"/>
      <c r="BU124" s="460"/>
      <c r="BV124" s="460"/>
      <c r="BW124" s="460"/>
      <c r="BX124" s="460"/>
      <c r="BY124" s="460"/>
      <c r="BZ124" s="330"/>
      <c r="CB124" s="248"/>
      <c r="CC124" s="248"/>
      <c r="CD124" s="248"/>
      <c r="CE124" s="248"/>
      <c r="CF124" s="248"/>
      <c r="CG124" s="248"/>
      <c r="CH124" s="248"/>
    </row>
    <row r="125" spans="1:86" ht="17.25" customHeight="1">
      <c r="B125" s="329"/>
      <c r="C125" s="323"/>
      <c r="D125" s="323"/>
      <c r="E125" s="323"/>
      <c r="F125" s="323"/>
      <c r="G125" s="323"/>
      <c r="H125" s="323"/>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0"/>
      <c r="BA125" s="460"/>
      <c r="BB125" s="460"/>
      <c r="BC125" s="460"/>
      <c r="BD125" s="460"/>
      <c r="BE125" s="460"/>
      <c r="BF125" s="460"/>
      <c r="BG125" s="460"/>
      <c r="BH125" s="460"/>
      <c r="BI125" s="460"/>
      <c r="BJ125" s="460"/>
      <c r="BK125" s="460"/>
      <c r="BL125" s="460"/>
      <c r="BM125" s="460"/>
      <c r="BN125" s="460"/>
      <c r="BO125" s="460"/>
      <c r="BP125" s="460"/>
      <c r="BQ125" s="460"/>
      <c r="BR125" s="460"/>
      <c r="BS125" s="460"/>
      <c r="BT125" s="460"/>
      <c r="BU125" s="460"/>
      <c r="BV125" s="460"/>
      <c r="BW125" s="460"/>
      <c r="BX125" s="460"/>
      <c r="BY125" s="460"/>
      <c r="BZ125" s="330"/>
      <c r="CB125" s="248"/>
      <c r="CC125" s="248"/>
      <c r="CD125" s="248"/>
      <c r="CE125" s="248"/>
      <c r="CF125" s="248"/>
      <c r="CG125" s="248"/>
      <c r="CH125" s="248"/>
    </row>
    <row r="126" spans="1:86" ht="17.25" customHeight="1">
      <c r="B126" s="329"/>
      <c r="C126" s="323"/>
      <c r="D126" s="323"/>
      <c r="E126" s="696" t="s">
        <v>184</v>
      </c>
      <c r="F126" s="696"/>
      <c r="G126" s="696"/>
      <c r="H126" s="696"/>
      <c r="I126" s="696"/>
      <c r="J126" s="696"/>
      <c r="K126" s="696"/>
      <c r="L126" s="696"/>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6"/>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30"/>
      <c r="CB126" s="248"/>
      <c r="CC126" s="248"/>
      <c r="CD126" s="248"/>
      <c r="CE126" s="248"/>
      <c r="CF126" s="248"/>
      <c r="CG126" s="248"/>
      <c r="CH126" s="248"/>
    </row>
    <row r="127" spans="1:86" ht="17.25" customHeight="1">
      <c r="A127" s="215">
        <v>9</v>
      </c>
      <c r="B127" s="329"/>
      <c r="C127" s="323"/>
      <c r="D127" s="323"/>
      <c r="E127" s="323"/>
      <c r="F127" s="323"/>
      <c r="G127" s="323"/>
      <c r="H127" s="323"/>
      <c r="I127" s="290" t="s">
        <v>185</v>
      </c>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30"/>
      <c r="CB127" s="248"/>
      <c r="CC127" s="248"/>
      <c r="CD127" s="248"/>
      <c r="CE127" s="248"/>
      <c r="CF127" s="248"/>
      <c r="CG127" s="248"/>
      <c r="CH127" s="248"/>
    </row>
    <row r="128" spans="1:86" ht="17.25" customHeight="1">
      <c r="A128" s="215">
        <v>10</v>
      </c>
      <c r="B128" s="329"/>
      <c r="C128" s="323"/>
      <c r="D128" s="323"/>
      <c r="E128" s="323"/>
      <c r="F128" s="323"/>
      <c r="G128" s="323"/>
      <c r="H128" s="323"/>
      <c r="I128" s="460" t="s">
        <v>208</v>
      </c>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0"/>
      <c r="AY128" s="460"/>
      <c r="AZ128" s="460"/>
      <c r="BA128" s="460"/>
      <c r="BB128" s="460"/>
      <c r="BC128" s="460"/>
      <c r="BD128" s="460"/>
      <c r="BE128" s="460"/>
      <c r="BF128" s="460"/>
      <c r="BG128" s="460"/>
      <c r="BH128" s="460"/>
      <c r="BI128" s="460"/>
      <c r="BJ128" s="460"/>
      <c r="BK128" s="460"/>
      <c r="BL128" s="460"/>
      <c r="BM128" s="460"/>
      <c r="BN128" s="460"/>
      <c r="BO128" s="460"/>
      <c r="BP128" s="460"/>
      <c r="BQ128" s="460"/>
      <c r="BR128" s="460"/>
      <c r="BS128" s="460"/>
      <c r="BT128" s="460"/>
      <c r="BU128" s="460"/>
      <c r="BV128" s="460"/>
      <c r="BW128" s="460"/>
      <c r="BX128" s="460"/>
      <c r="BY128" s="460"/>
      <c r="BZ128" s="330"/>
      <c r="CB128" s="248"/>
      <c r="CC128" s="248"/>
      <c r="CD128" s="248"/>
      <c r="CE128" s="248"/>
      <c r="CF128" s="248"/>
      <c r="CG128" s="248"/>
      <c r="CH128" s="248"/>
    </row>
    <row r="129" spans="2:86" ht="17.25" customHeight="1">
      <c r="B129" s="329"/>
      <c r="C129" s="323"/>
      <c r="D129" s="323"/>
      <c r="E129" s="323"/>
      <c r="F129" s="323"/>
      <c r="G129" s="323"/>
      <c r="H129" s="323"/>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0"/>
      <c r="AY129" s="460"/>
      <c r="AZ129" s="460"/>
      <c r="BA129" s="460"/>
      <c r="BB129" s="460"/>
      <c r="BC129" s="460"/>
      <c r="BD129" s="460"/>
      <c r="BE129" s="460"/>
      <c r="BF129" s="460"/>
      <c r="BG129" s="460"/>
      <c r="BH129" s="460"/>
      <c r="BI129" s="460"/>
      <c r="BJ129" s="460"/>
      <c r="BK129" s="460"/>
      <c r="BL129" s="460"/>
      <c r="BM129" s="460"/>
      <c r="BN129" s="460"/>
      <c r="BO129" s="460"/>
      <c r="BP129" s="460"/>
      <c r="BQ129" s="460"/>
      <c r="BR129" s="460"/>
      <c r="BS129" s="460"/>
      <c r="BT129" s="460"/>
      <c r="BU129" s="460"/>
      <c r="BV129" s="460"/>
      <c r="BW129" s="460"/>
      <c r="BX129" s="460"/>
      <c r="BY129" s="460"/>
      <c r="BZ129" s="330"/>
      <c r="CB129" s="248"/>
      <c r="CC129" s="248"/>
      <c r="CD129" s="248"/>
      <c r="CE129" s="248"/>
      <c r="CF129" s="248"/>
      <c r="CG129" s="248"/>
      <c r="CH129" s="248"/>
    </row>
    <row r="130" spans="2:86" ht="17.25" customHeight="1">
      <c r="B130" s="329"/>
      <c r="C130" s="323"/>
      <c r="D130" s="323"/>
      <c r="E130" s="323"/>
      <c r="F130" s="323"/>
      <c r="G130" s="323"/>
      <c r="H130" s="323"/>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0"/>
      <c r="AY130" s="460"/>
      <c r="AZ130" s="460"/>
      <c r="BA130" s="460"/>
      <c r="BB130" s="460"/>
      <c r="BC130" s="460"/>
      <c r="BD130" s="460"/>
      <c r="BE130" s="460"/>
      <c r="BF130" s="460"/>
      <c r="BG130" s="460"/>
      <c r="BH130" s="460"/>
      <c r="BI130" s="460"/>
      <c r="BJ130" s="460"/>
      <c r="BK130" s="460"/>
      <c r="BL130" s="460"/>
      <c r="BM130" s="460"/>
      <c r="BN130" s="460"/>
      <c r="BO130" s="460"/>
      <c r="BP130" s="460"/>
      <c r="BQ130" s="460"/>
      <c r="BR130" s="460"/>
      <c r="BS130" s="460"/>
      <c r="BT130" s="460"/>
      <c r="BU130" s="460"/>
      <c r="BV130" s="460"/>
      <c r="BW130" s="460"/>
      <c r="BX130" s="460"/>
      <c r="BY130" s="460"/>
      <c r="BZ130" s="330"/>
      <c r="CB130" s="248"/>
      <c r="CC130" s="248"/>
      <c r="CD130" s="248"/>
      <c r="CE130" s="248"/>
      <c r="CF130" s="248"/>
      <c r="CG130" s="248"/>
      <c r="CH130" s="248"/>
    </row>
    <row r="131" spans="2:86" ht="17.25" customHeight="1">
      <c r="B131" s="329"/>
      <c r="C131" s="323"/>
      <c r="D131" s="323"/>
      <c r="E131" s="323"/>
      <c r="F131" s="323"/>
      <c r="G131" s="323"/>
      <c r="H131" s="323"/>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460"/>
      <c r="AY131" s="460"/>
      <c r="AZ131" s="460"/>
      <c r="BA131" s="460"/>
      <c r="BB131" s="460"/>
      <c r="BC131" s="460"/>
      <c r="BD131" s="460"/>
      <c r="BE131" s="460"/>
      <c r="BF131" s="460"/>
      <c r="BG131" s="460"/>
      <c r="BH131" s="460"/>
      <c r="BI131" s="460"/>
      <c r="BJ131" s="460"/>
      <c r="BK131" s="460"/>
      <c r="BL131" s="460"/>
      <c r="BM131" s="460"/>
      <c r="BN131" s="460"/>
      <c r="BO131" s="460"/>
      <c r="BP131" s="460"/>
      <c r="BQ131" s="460"/>
      <c r="BR131" s="460"/>
      <c r="BS131" s="460"/>
      <c r="BT131" s="460"/>
      <c r="BU131" s="460"/>
      <c r="BV131" s="460"/>
      <c r="BW131" s="460"/>
      <c r="BX131" s="460"/>
      <c r="BY131" s="460"/>
      <c r="BZ131" s="330"/>
      <c r="CB131" s="248"/>
      <c r="CC131" s="248"/>
      <c r="CD131" s="248"/>
      <c r="CE131" s="248"/>
      <c r="CF131" s="248"/>
      <c r="CG131" s="248"/>
      <c r="CH131" s="248"/>
    </row>
    <row r="132" spans="2:86" ht="17.25" customHeight="1">
      <c r="B132" s="329"/>
      <c r="C132" s="323"/>
      <c r="D132" s="323"/>
      <c r="E132" s="323"/>
      <c r="F132" s="323"/>
      <c r="G132" s="323"/>
      <c r="H132" s="323"/>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0"/>
      <c r="AZ132" s="460"/>
      <c r="BA132" s="460"/>
      <c r="BB132" s="460"/>
      <c r="BC132" s="460"/>
      <c r="BD132" s="460"/>
      <c r="BE132" s="460"/>
      <c r="BF132" s="460"/>
      <c r="BG132" s="460"/>
      <c r="BH132" s="460"/>
      <c r="BI132" s="460"/>
      <c r="BJ132" s="460"/>
      <c r="BK132" s="460"/>
      <c r="BL132" s="460"/>
      <c r="BM132" s="460"/>
      <c r="BN132" s="460"/>
      <c r="BO132" s="460"/>
      <c r="BP132" s="460"/>
      <c r="BQ132" s="460"/>
      <c r="BR132" s="460"/>
      <c r="BS132" s="460"/>
      <c r="BT132" s="460"/>
      <c r="BU132" s="460"/>
      <c r="BV132" s="460"/>
      <c r="BW132" s="460"/>
      <c r="BX132" s="460"/>
      <c r="BY132" s="460"/>
      <c r="BZ132" s="330"/>
      <c r="CB132" s="248"/>
      <c r="CC132" s="248"/>
      <c r="CD132" s="248"/>
      <c r="CE132" s="248"/>
      <c r="CF132" s="248"/>
      <c r="CG132" s="248"/>
      <c r="CH132" s="248"/>
    </row>
    <row r="133" spans="2:86" ht="17.25" customHeight="1" thickBot="1">
      <c r="B133" s="329"/>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30"/>
      <c r="CB133" s="248"/>
      <c r="CC133" s="248"/>
      <c r="CD133" s="248"/>
      <c r="CE133" s="248"/>
      <c r="CF133" s="248"/>
      <c r="CG133" s="248"/>
      <c r="CH133" s="248"/>
    </row>
    <row r="134" spans="2:86">
      <c r="B134" s="261"/>
      <c r="C134" s="262" t="s">
        <v>164</v>
      </c>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77"/>
      <c r="AS134" s="277"/>
      <c r="AT134" s="277"/>
      <c r="AU134" s="277"/>
      <c r="AV134" s="277"/>
      <c r="AW134" s="277"/>
      <c r="AX134" s="277"/>
      <c r="AY134" s="277"/>
      <c r="AZ134" s="277"/>
      <c r="BA134" s="277"/>
      <c r="BB134" s="277"/>
      <c r="BC134" s="277"/>
      <c r="BD134" s="277"/>
      <c r="BE134" s="277"/>
      <c r="BF134" s="277"/>
      <c r="BG134" s="277"/>
      <c r="BH134" s="277"/>
      <c r="BI134" s="277"/>
      <c r="BJ134" s="277"/>
      <c r="BK134" s="262"/>
      <c r="BL134" s="262"/>
      <c r="BM134" s="262"/>
      <c r="BN134" s="262"/>
      <c r="BO134" s="262"/>
      <c r="BP134" s="262"/>
      <c r="BQ134" s="262"/>
      <c r="BR134" s="262"/>
      <c r="BS134" s="262"/>
      <c r="BT134" s="262"/>
      <c r="BU134" s="262"/>
      <c r="BV134" s="262"/>
      <c r="BW134" s="262"/>
      <c r="BX134" s="262"/>
      <c r="BY134" s="262"/>
      <c r="BZ134" s="263"/>
    </row>
    <row r="135" spans="2:86" ht="18.75" customHeight="1">
      <c r="B135" s="258"/>
      <c r="C135" s="259"/>
      <c r="D135" s="435" t="s">
        <v>202</v>
      </c>
      <c r="E135" s="435"/>
      <c r="F135" s="435"/>
      <c r="G135" s="435"/>
      <c r="H135" s="435"/>
      <c r="I135" s="435"/>
      <c r="J135" s="435"/>
      <c r="K135" s="435"/>
      <c r="L135" s="435"/>
      <c r="M135" s="435"/>
      <c r="N135" s="435"/>
      <c r="O135" s="435"/>
      <c r="P135" s="435"/>
      <c r="Q135" s="435"/>
      <c r="R135" s="435"/>
      <c r="S135" s="435"/>
      <c r="T135" s="435"/>
      <c r="U135" s="435"/>
      <c r="V135" s="435"/>
      <c r="W135" s="435"/>
      <c r="X135" s="435"/>
      <c r="Y135" s="509"/>
      <c r="Z135" s="510"/>
      <c r="AA135" s="510"/>
      <c r="AB135" s="510"/>
      <c r="AC135" s="510"/>
      <c r="AD135" s="510"/>
      <c r="AE135" s="510"/>
      <c r="AF135" s="510"/>
      <c r="AG135" s="510"/>
      <c r="AH135" s="510"/>
      <c r="AI135" s="510"/>
      <c r="AJ135" s="278" t="s">
        <v>14</v>
      </c>
      <c r="AK135" s="278"/>
      <c r="AL135" s="278"/>
      <c r="AM135" s="279"/>
      <c r="AN135" s="271"/>
      <c r="AO135" s="271"/>
      <c r="AP135" s="280"/>
      <c r="AQ135" s="281"/>
      <c r="AR135" s="282" t="s">
        <v>178</v>
      </c>
      <c r="AS135" s="282"/>
      <c r="AT135" s="282"/>
      <c r="AU135" s="282"/>
      <c r="AV135" s="282"/>
      <c r="AW135" s="282"/>
      <c r="AX135" s="282"/>
      <c r="AY135" s="259"/>
      <c r="AZ135" s="259"/>
      <c r="BA135" s="259"/>
      <c r="BB135" s="259"/>
      <c r="BC135" s="259"/>
      <c r="BD135" s="259"/>
      <c r="BE135" s="259"/>
      <c r="BF135" s="259"/>
      <c r="BG135" s="259"/>
      <c r="BH135" s="259"/>
      <c r="BI135" s="259"/>
      <c r="BJ135" s="259"/>
      <c r="BK135" s="331">
        <v>120</v>
      </c>
      <c r="BL135" s="331"/>
      <c r="BM135" s="331"/>
      <c r="BN135" s="331"/>
      <c r="BO135" s="331"/>
      <c r="BP135" s="331"/>
      <c r="BQ135" s="331"/>
      <c r="BR135" s="331"/>
      <c r="BS135" s="331"/>
      <c r="BT135" s="331"/>
      <c r="BU135" s="331"/>
      <c r="BV135" s="259"/>
      <c r="BW135" s="259"/>
      <c r="BX135" s="259"/>
      <c r="BY135" s="259"/>
      <c r="BZ135" s="332"/>
      <c r="CA135" s="383"/>
    </row>
    <row r="136" spans="2:86" ht="18.75" customHeight="1">
      <c r="B136" s="258"/>
      <c r="C136" s="259"/>
      <c r="D136" s="435" t="s">
        <v>278</v>
      </c>
      <c r="E136" s="435"/>
      <c r="F136" s="435"/>
      <c r="G136" s="435"/>
      <c r="H136" s="435"/>
      <c r="I136" s="435"/>
      <c r="J136" s="435"/>
      <c r="K136" s="435"/>
      <c r="L136" s="435"/>
      <c r="M136" s="435"/>
      <c r="N136" s="435"/>
      <c r="O136" s="435"/>
      <c r="P136" s="435"/>
      <c r="Q136" s="435"/>
      <c r="R136" s="435"/>
      <c r="S136" s="435"/>
      <c r="T136" s="435"/>
      <c r="U136" s="435"/>
      <c r="V136" s="435"/>
      <c r="W136" s="435"/>
      <c r="X136" s="435"/>
      <c r="Y136" s="509"/>
      <c r="Z136" s="510"/>
      <c r="AA136" s="510"/>
      <c r="AB136" s="510"/>
      <c r="AC136" s="510"/>
      <c r="AD136" s="510"/>
      <c r="AE136" s="510"/>
      <c r="AF136" s="510"/>
      <c r="AG136" s="510"/>
      <c r="AH136" s="510"/>
      <c r="AI136" s="510"/>
      <c r="AJ136" s="278" t="s">
        <v>14</v>
      </c>
      <c r="AK136" s="278"/>
      <c r="AL136" s="278"/>
      <c r="AM136" s="279"/>
      <c r="AN136" s="271"/>
      <c r="AO136" s="271"/>
      <c r="AP136" s="566" t="s">
        <v>268</v>
      </c>
      <c r="AQ136" s="566"/>
      <c r="AR136" s="566"/>
      <c r="AS136" s="566"/>
      <c r="AT136" s="566"/>
      <c r="AU136" s="566"/>
      <c r="AV136" s="566"/>
      <c r="AW136" s="566"/>
      <c r="AX136" s="566"/>
      <c r="AY136" s="566"/>
      <c r="AZ136" s="566"/>
      <c r="BA136" s="566"/>
      <c r="BB136" s="566"/>
      <c r="BC136" s="566"/>
      <c r="BD136" s="566"/>
      <c r="BE136" s="566"/>
      <c r="BF136" s="566"/>
      <c r="BG136" s="566"/>
      <c r="BH136" s="566"/>
      <c r="BI136" s="566"/>
      <c r="BJ136" s="566"/>
      <c r="BK136" s="566"/>
      <c r="BL136" s="566"/>
      <c r="BM136" s="515"/>
      <c r="BN136" s="515"/>
      <c r="BO136" s="515"/>
      <c r="BP136" s="515"/>
      <c r="BQ136" s="515"/>
      <c r="BR136" s="515"/>
      <c r="BS136" s="515"/>
      <c r="BT136" s="515"/>
      <c r="BU136" s="515"/>
      <c r="BV136" s="431" t="s">
        <v>186</v>
      </c>
      <c r="BW136" s="431"/>
      <c r="BX136" s="431"/>
      <c r="BY136" s="431"/>
      <c r="BZ136" s="333"/>
      <c r="CA136" s="383"/>
      <c r="CB136" s="243"/>
      <c r="CC136" s="243"/>
      <c r="CD136" s="243"/>
      <c r="CE136" s="243"/>
      <c r="CF136" s="243"/>
      <c r="CG136" s="243"/>
      <c r="CH136" s="243"/>
    </row>
    <row r="137" spans="2:86">
      <c r="B137" s="258"/>
      <c r="C137" s="259"/>
      <c r="D137" s="435" t="s">
        <v>248</v>
      </c>
      <c r="E137" s="435"/>
      <c r="F137" s="435"/>
      <c r="G137" s="435"/>
      <c r="H137" s="435"/>
      <c r="I137" s="435"/>
      <c r="J137" s="435"/>
      <c r="K137" s="435"/>
      <c r="L137" s="435"/>
      <c r="M137" s="435"/>
      <c r="N137" s="435"/>
      <c r="O137" s="435"/>
      <c r="P137" s="435"/>
      <c r="Q137" s="435"/>
      <c r="R137" s="435"/>
      <c r="S137" s="435"/>
      <c r="T137" s="435"/>
      <c r="U137" s="435"/>
      <c r="V137" s="435"/>
      <c r="W137" s="435"/>
      <c r="X137" s="435"/>
      <c r="Y137" s="507" t="str">
        <f>IF(OR(Y135="",Y136=""),"",ROUNDDOWN(Y136/Y135*100,2))</f>
        <v/>
      </c>
      <c r="Z137" s="508"/>
      <c r="AA137" s="508"/>
      <c r="AB137" s="508"/>
      <c r="AC137" s="508"/>
      <c r="AD137" s="508"/>
      <c r="AE137" s="508"/>
      <c r="AF137" s="508"/>
      <c r="AG137" s="508"/>
      <c r="AH137" s="508"/>
      <c r="AI137" s="508"/>
      <c r="AJ137" s="278" t="s">
        <v>15</v>
      </c>
      <c r="AK137" s="278"/>
      <c r="AL137" s="278"/>
      <c r="AM137" s="279"/>
      <c r="AN137" s="271"/>
      <c r="AO137" s="271"/>
      <c r="AP137" s="566"/>
      <c r="AQ137" s="566"/>
      <c r="AR137" s="566"/>
      <c r="AS137" s="566"/>
      <c r="AT137" s="566"/>
      <c r="AU137" s="566"/>
      <c r="AV137" s="566"/>
      <c r="AW137" s="566"/>
      <c r="AX137" s="566"/>
      <c r="AY137" s="566"/>
      <c r="AZ137" s="566"/>
      <c r="BA137" s="566"/>
      <c r="BB137" s="566"/>
      <c r="BC137" s="566"/>
      <c r="BD137" s="566"/>
      <c r="BE137" s="566"/>
      <c r="BF137" s="566"/>
      <c r="BG137" s="566"/>
      <c r="BH137" s="566"/>
      <c r="BI137" s="566"/>
      <c r="BJ137" s="566"/>
      <c r="BK137" s="566"/>
      <c r="BL137" s="566"/>
      <c r="BM137" s="515"/>
      <c r="BN137" s="515"/>
      <c r="BO137" s="515"/>
      <c r="BP137" s="515"/>
      <c r="BQ137" s="515"/>
      <c r="BR137" s="515"/>
      <c r="BS137" s="515"/>
      <c r="BT137" s="515"/>
      <c r="BU137" s="515"/>
      <c r="BV137" s="431"/>
      <c r="BW137" s="431"/>
      <c r="BX137" s="431"/>
      <c r="BY137" s="431"/>
      <c r="BZ137" s="283"/>
      <c r="CB137" s="243"/>
      <c r="CC137" s="243"/>
      <c r="CD137" s="243"/>
      <c r="CE137" s="243"/>
      <c r="CF137" s="243"/>
      <c r="CG137" s="243"/>
      <c r="CH137" s="243"/>
    </row>
    <row r="138" spans="2:86">
      <c r="B138" s="258"/>
      <c r="C138" s="259"/>
      <c r="D138" s="435" t="s">
        <v>249</v>
      </c>
      <c r="E138" s="435"/>
      <c r="F138" s="435"/>
      <c r="G138" s="435"/>
      <c r="H138" s="435"/>
      <c r="I138" s="435"/>
      <c r="J138" s="435"/>
      <c r="K138" s="435"/>
      <c r="L138" s="435"/>
      <c r="M138" s="435"/>
      <c r="N138" s="435"/>
      <c r="O138" s="435"/>
      <c r="P138" s="435"/>
      <c r="Q138" s="435"/>
      <c r="R138" s="435"/>
      <c r="S138" s="435"/>
      <c r="T138" s="435"/>
      <c r="U138" s="435"/>
      <c r="V138" s="435"/>
      <c r="W138" s="435"/>
      <c r="X138" s="435"/>
      <c r="Y138" s="509"/>
      <c r="Z138" s="510"/>
      <c r="AA138" s="510"/>
      <c r="AB138" s="510"/>
      <c r="AC138" s="510"/>
      <c r="AD138" s="510"/>
      <c r="AE138" s="510"/>
      <c r="AF138" s="510"/>
      <c r="AG138" s="510"/>
      <c r="AH138" s="510"/>
      <c r="AI138" s="510"/>
      <c r="AJ138" s="278" t="s">
        <v>14</v>
      </c>
      <c r="AK138" s="278"/>
      <c r="AL138" s="278"/>
      <c r="AM138" s="279"/>
      <c r="AN138" s="271"/>
      <c r="AO138" s="271"/>
      <c r="AP138" s="498" t="s">
        <v>269</v>
      </c>
      <c r="AQ138" s="499"/>
      <c r="AR138" s="499"/>
      <c r="AS138" s="499"/>
      <c r="AT138" s="499"/>
      <c r="AU138" s="499"/>
      <c r="AV138" s="499"/>
      <c r="AW138" s="499"/>
      <c r="AX138" s="499"/>
      <c r="AY138" s="499"/>
      <c r="AZ138" s="499"/>
      <c r="BA138" s="499"/>
      <c r="BB138" s="499"/>
      <c r="BC138" s="499"/>
      <c r="BD138" s="499"/>
      <c r="BE138" s="499"/>
      <c r="BF138" s="499"/>
      <c r="BG138" s="499"/>
      <c r="BH138" s="499"/>
      <c r="BI138" s="499"/>
      <c r="BJ138" s="499"/>
      <c r="BK138" s="499"/>
      <c r="BL138" s="499"/>
      <c r="BM138" s="565" t="str">
        <f>IF(BM136="","",ROUNDDOWN(BM136/Y135*100,2))</f>
        <v/>
      </c>
      <c r="BN138" s="565"/>
      <c r="BO138" s="565"/>
      <c r="BP138" s="565"/>
      <c r="BQ138" s="565"/>
      <c r="BR138" s="565"/>
      <c r="BS138" s="565"/>
      <c r="BT138" s="565"/>
      <c r="BU138" s="565"/>
      <c r="BV138" s="564" t="s">
        <v>15</v>
      </c>
      <c r="BW138" s="494"/>
      <c r="BX138" s="494"/>
      <c r="BY138" s="495"/>
      <c r="BZ138" s="284"/>
      <c r="CB138" s="243"/>
      <c r="CC138" s="243"/>
      <c r="CD138" s="243"/>
      <c r="CE138" s="243"/>
      <c r="CF138" s="243"/>
      <c r="CG138" s="243"/>
      <c r="CH138" s="243"/>
    </row>
    <row r="139" spans="2:86" ht="17.25" customHeight="1">
      <c r="B139" s="334" t="s">
        <v>205</v>
      </c>
      <c r="C139" s="335"/>
      <c r="D139" s="435" t="s">
        <v>267</v>
      </c>
      <c r="E139" s="435"/>
      <c r="F139" s="435"/>
      <c r="G139" s="435"/>
      <c r="H139" s="435"/>
      <c r="I139" s="435"/>
      <c r="J139" s="435"/>
      <c r="K139" s="435"/>
      <c r="L139" s="435"/>
      <c r="M139" s="435"/>
      <c r="N139" s="435"/>
      <c r="O139" s="435"/>
      <c r="P139" s="435"/>
      <c r="Q139" s="435"/>
      <c r="R139" s="435"/>
      <c r="S139" s="435"/>
      <c r="T139" s="435"/>
      <c r="U139" s="435"/>
      <c r="V139" s="435"/>
      <c r="W139" s="435"/>
      <c r="X139" s="435"/>
      <c r="Y139" s="509"/>
      <c r="Z139" s="510"/>
      <c r="AA139" s="510"/>
      <c r="AB139" s="510"/>
      <c r="AC139" s="510"/>
      <c r="AD139" s="510"/>
      <c r="AE139" s="510"/>
      <c r="AF139" s="510"/>
      <c r="AG139" s="510"/>
      <c r="AH139" s="510"/>
      <c r="AI139" s="510"/>
      <c r="AJ139" s="278" t="s">
        <v>14</v>
      </c>
      <c r="AK139" s="278"/>
      <c r="AL139" s="278"/>
      <c r="AM139" s="279"/>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6"/>
      <c r="CB139" s="243"/>
      <c r="CC139" s="243"/>
      <c r="CD139" s="243"/>
      <c r="CE139" s="243"/>
      <c r="CF139" s="243"/>
      <c r="CG139" s="243"/>
      <c r="CH139" s="243"/>
    </row>
    <row r="140" spans="2:86" ht="17.25" customHeight="1">
      <c r="B140" s="334"/>
      <c r="C140" s="335"/>
      <c r="D140" s="435" t="s">
        <v>270</v>
      </c>
      <c r="E140" s="435"/>
      <c r="F140" s="435"/>
      <c r="G140" s="435"/>
      <c r="H140" s="435"/>
      <c r="I140" s="435"/>
      <c r="J140" s="435"/>
      <c r="K140" s="435"/>
      <c r="L140" s="435"/>
      <c r="M140" s="435"/>
      <c r="N140" s="435"/>
      <c r="O140" s="435"/>
      <c r="P140" s="435"/>
      <c r="Q140" s="435"/>
      <c r="R140" s="435"/>
      <c r="S140" s="435"/>
      <c r="T140" s="435"/>
      <c r="U140" s="435"/>
      <c r="V140" s="435"/>
      <c r="W140" s="435"/>
      <c r="X140" s="435"/>
      <c r="Y140" s="507" t="str">
        <f>IF(OR(Y138="",Y139=""),"",ROUNDDOWN(Y139/Y138*100,2))</f>
        <v/>
      </c>
      <c r="Z140" s="508"/>
      <c r="AA140" s="508"/>
      <c r="AB140" s="508"/>
      <c r="AC140" s="508"/>
      <c r="AD140" s="508"/>
      <c r="AE140" s="508"/>
      <c r="AF140" s="508"/>
      <c r="AG140" s="508"/>
      <c r="AH140" s="508"/>
      <c r="AI140" s="508"/>
      <c r="AJ140" s="278" t="s">
        <v>15</v>
      </c>
      <c r="AK140" s="278"/>
      <c r="AL140" s="278"/>
      <c r="AM140" s="279"/>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6"/>
      <c r="CB140" s="243"/>
      <c r="CC140" s="243"/>
      <c r="CD140" s="243"/>
      <c r="CE140" s="243"/>
      <c r="CF140" s="243"/>
      <c r="CG140" s="243"/>
      <c r="CH140" s="243"/>
    </row>
    <row r="141" spans="2:86" ht="17.25" customHeight="1">
      <c r="B141" s="334"/>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6"/>
      <c r="CB141" s="243"/>
      <c r="CC141" s="243"/>
      <c r="CD141" s="243"/>
      <c r="CE141" s="243"/>
      <c r="CF141" s="243"/>
      <c r="CG141" s="243"/>
      <c r="CH141" s="243"/>
    </row>
    <row r="142" spans="2:86" ht="17.25" customHeight="1">
      <c r="B142" s="459"/>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c r="AV142" s="460"/>
      <c r="AW142" s="460"/>
      <c r="AX142" s="460"/>
      <c r="AY142" s="460"/>
      <c r="AZ142" s="460"/>
      <c r="BA142" s="460"/>
      <c r="BB142" s="460"/>
      <c r="BC142" s="460"/>
      <c r="BD142" s="460"/>
      <c r="BE142" s="460"/>
      <c r="BF142" s="460"/>
      <c r="BG142" s="460"/>
      <c r="BH142" s="460"/>
      <c r="BI142" s="460"/>
      <c r="BJ142" s="460"/>
      <c r="BK142" s="460"/>
      <c r="BL142" s="460"/>
      <c r="BM142" s="460"/>
      <c r="BN142" s="460"/>
      <c r="BO142" s="460"/>
      <c r="BP142" s="460"/>
      <c r="BQ142" s="460"/>
      <c r="BR142" s="460"/>
      <c r="BS142" s="460"/>
      <c r="BT142" s="460"/>
      <c r="BU142" s="460"/>
      <c r="BV142" s="460"/>
      <c r="BW142" s="460"/>
      <c r="BX142" s="460"/>
      <c r="BY142" s="460"/>
      <c r="BZ142" s="461"/>
      <c r="CB142" s="243"/>
      <c r="CC142" s="243"/>
      <c r="CD142" s="243"/>
      <c r="CE142" s="243"/>
      <c r="CF142" s="243"/>
      <c r="CG142" s="243"/>
      <c r="CH142" s="243"/>
    </row>
    <row r="143" spans="2:86" ht="17.25" customHeight="1">
      <c r="B143" s="459"/>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0"/>
      <c r="AU143" s="460"/>
      <c r="AV143" s="460"/>
      <c r="AW143" s="460"/>
      <c r="AX143" s="460"/>
      <c r="AY143" s="460"/>
      <c r="AZ143" s="460"/>
      <c r="BA143" s="460"/>
      <c r="BB143" s="460"/>
      <c r="BC143" s="460"/>
      <c r="BD143" s="460"/>
      <c r="BE143" s="460"/>
      <c r="BF143" s="460"/>
      <c r="BG143" s="460"/>
      <c r="BH143" s="460"/>
      <c r="BI143" s="460"/>
      <c r="BJ143" s="460"/>
      <c r="BK143" s="460"/>
      <c r="BL143" s="460"/>
      <c r="BM143" s="460"/>
      <c r="BN143" s="460"/>
      <c r="BO143" s="460"/>
      <c r="BP143" s="460"/>
      <c r="BQ143" s="460"/>
      <c r="BR143" s="460"/>
      <c r="BS143" s="460"/>
      <c r="BT143" s="460"/>
      <c r="BU143" s="460"/>
      <c r="BV143" s="460"/>
      <c r="BW143" s="460"/>
      <c r="BX143" s="460"/>
      <c r="BY143" s="460"/>
      <c r="BZ143" s="461"/>
      <c r="CB143" s="243"/>
      <c r="CC143" s="243"/>
      <c r="CD143" s="243"/>
      <c r="CE143" s="243"/>
      <c r="CF143" s="243"/>
      <c r="CG143" s="243"/>
      <c r="CH143" s="243"/>
    </row>
    <row r="144" spans="2:86" ht="17.25" customHeight="1">
      <c r="B144" s="459"/>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0"/>
      <c r="AS144" s="460"/>
      <c r="AT144" s="460"/>
      <c r="AU144" s="460"/>
      <c r="AV144" s="460"/>
      <c r="AW144" s="460"/>
      <c r="AX144" s="460"/>
      <c r="AY144" s="460"/>
      <c r="AZ144" s="460"/>
      <c r="BA144" s="460"/>
      <c r="BB144" s="460"/>
      <c r="BC144" s="460"/>
      <c r="BD144" s="460"/>
      <c r="BE144" s="460"/>
      <c r="BF144" s="460"/>
      <c r="BG144" s="460"/>
      <c r="BH144" s="460"/>
      <c r="BI144" s="460"/>
      <c r="BJ144" s="460"/>
      <c r="BK144" s="460"/>
      <c r="BL144" s="460"/>
      <c r="BM144" s="460"/>
      <c r="BN144" s="460"/>
      <c r="BO144" s="460"/>
      <c r="BP144" s="460"/>
      <c r="BQ144" s="460"/>
      <c r="BR144" s="460"/>
      <c r="BS144" s="460"/>
      <c r="BT144" s="460"/>
      <c r="BU144" s="460"/>
      <c r="BV144" s="460"/>
      <c r="BW144" s="460"/>
      <c r="BX144" s="460"/>
      <c r="BY144" s="460"/>
      <c r="BZ144" s="461"/>
      <c r="CB144" s="243"/>
      <c r="CC144" s="243"/>
      <c r="CD144" s="243"/>
      <c r="CE144" s="243"/>
      <c r="CF144" s="243"/>
      <c r="CG144" s="243"/>
      <c r="CH144" s="243"/>
    </row>
    <row r="145" spans="1:88" ht="17.25" customHeight="1">
      <c r="B145" s="459"/>
      <c r="C145" s="460"/>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c r="AF145" s="460"/>
      <c r="AG145" s="460"/>
      <c r="AH145" s="460"/>
      <c r="AI145" s="460"/>
      <c r="AJ145" s="460"/>
      <c r="AK145" s="460"/>
      <c r="AL145" s="460"/>
      <c r="AM145" s="460"/>
      <c r="AN145" s="460"/>
      <c r="AO145" s="460"/>
      <c r="AP145" s="460"/>
      <c r="AQ145" s="460"/>
      <c r="AR145" s="460"/>
      <c r="AS145" s="460"/>
      <c r="AT145" s="460"/>
      <c r="AU145" s="460"/>
      <c r="AV145" s="460"/>
      <c r="AW145" s="460"/>
      <c r="AX145" s="460"/>
      <c r="AY145" s="460"/>
      <c r="AZ145" s="460"/>
      <c r="BA145" s="460"/>
      <c r="BB145" s="460"/>
      <c r="BC145" s="460"/>
      <c r="BD145" s="460"/>
      <c r="BE145" s="460"/>
      <c r="BF145" s="460"/>
      <c r="BG145" s="460"/>
      <c r="BH145" s="460"/>
      <c r="BI145" s="460"/>
      <c r="BJ145" s="460"/>
      <c r="BK145" s="460"/>
      <c r="BL145" s="460"/>
      <c r="BM145" s="460"/>
      <c r="BN145" s="460"/>
      <c r="BO145" s="460"/>
      <c r="BP145" s="460"/>
      <c r="BQ145" s="460"/>
      <c r="BR145" s="460"/>
      <c r="BS145" s="460"/>
      <c r="BT145" s="460"/>
      <c r="BU145" s="460"/>
      <c r="BV145" s="460"/>
      <c r="BW145" s="460"/>
      <c r="BX145" s="460"/>
      <c r="BY145" s="460"/>
      <c r="BZ145" s="461"/>
      <c r="CB145" s="243"/>
      <c r="CC145" s="243"/>
      <c r="CD145" s="243"/>
      <c r="CE145" s="243"/>
      <c r="CF145" s="243"/>
      <c r="CG145" s="243"/>
      <c r="CH145" s="243"/>
    </row>
    <row r="146" spans="1:88" ht="17.25" customHeight="1" thickBot="1">
      <c r="B146" s="337"/>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38"/>
      <c r="AY146" s="338"/>
      <c r="AZ146" s="338"/>
      <c r="BA146" s="338"/>
      <c r="BB146" s="338"/>
      <c r="BC146" s="338"/>
      <c r="BD146" s="338"/>
      <c r="BE146" s="338"/>
      <c r="BF146" s="338"/>
      <c r="BG146" s="338"/>
      <c r="BH146" s="338"/>
      <c r="BI146" s="338"/>
      <c r="BJ146" s="338"/>
      <c r="BK146" s="338"/>
      <c r="BL146" s="338"/>
      <c r="BM146" s="338"/>
      <c r="BN146" s="338"/>
      <c r="BO146" s="338"/>
      <c r="BP146" s="338"/>
      <c r="BQ146" s="338"/>
      <c r="BR146" s="338"/>
      <c r="BS146" s="338"/>
      <c r="BT146" s="338"/>
      <c r="BU146" s="338"/>
      <c r="BV146" s="338"/>
      <c r="BW146" s="338"/>
      <c r="BX146" s="338"/>
      <c r="BY146" s="338"/>
      <c r="BZ146" s="339"/>
      <c r="CB146" s="243"/>
      <c r="CC146" s="243"/>
      <c r="CD146" s="243"/>
      <c r="CE146" s="243"/>
      <c r="CF146" s="243"/>
      <c r="CG146" s="243"/>
      <c r="CH146" s="243"/>
    </row>
    <row r="147" spans="1:88" ht="19.5" thickBot="1">
      <c r="B147" s="511" t="s">
        <v>165</v>
      </c>
      <c r="C147" s="512"/>
      <c r="D147" s="512"/>
      <c r="E147" s="512"/>
      <c r="F147" s="512"/>
      <c r="G147" s="512"/>
      <c r="H147" s="512"/>
      <c r="I147" s="512"/>
      <c r="J147" s="512"/>
      <c r="K147" s="512"/>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2"/>
      <c r="AY147" s="512"/>
      <c r="AZ147" s="512"/>
      <c r="BA147" s="512"/>
      <c r="BB147" s="512"/>
      <c r="BC147" s="512"/>
      <c r="BD147" s="512"/>
      <c r="BE147" s="512"/>
      <c r="BF147" s="512"/>
      <c r="BG147" s="512"/>
      <c r="BH147" s="512"/>
      <c r="BI147" s="512"/>
      <c r="BJ147" s="512"/>
      <c r="BK147" s="512"/>
      <c r="BL147" s="512"/>
      <c r="BM147" s="512"/>
      <c r="BN147" s="512"/>
      <c r="BO147" s="512"/>
      <c r="BP147" s="512"/>
      <c r="BQ147" s="512"/>
      <c r="BR147" s="512"/>
      <c r="BS147" s="512"/>
      <c r="BT147" s="512"/>
      <c r="BU147" s="512"/>
      <c r="BV147" s="512"/>
      <c r="BW147" s="512"/>
      <c r="BX147" s="512"/>
      <c r="BY147" s="512"/>
      <c r="BZ147" s="513"/>
    </row>
    <row r="148" spans="1:88">
      <c r="B148" s="261"/>
      <c r="C148" s="262" t="s">
        <v>166</v>
      </c>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c r="BS148" s="262"/>
      <c r="BT148" s="262"/>
      <c r="BU148" s="262"/>
      <c r="BV148" s="262"/>
      <c r="BW148" s="262"/>
      <c r="BX148" s="262"/>
      <c r="BY148" s="262"/>
      <c r="BZ148" s="263"/>
    </row>
    <row r="149" spans="1:88" s="218" customFormat="1" ht="16.5" customHeight="1">
      <c r="A149" s="217"/>
      <c r="B149" s="258"/>
      <c r="C149" s="259"/>
      <c r="D149" s="259"/>
      <c r="E149" s="514" t="s">
        <v>222</v>
      </c>
      <c r="F149" s="514"/>
      <c r="G149" s="514"/>
      <c r="H149" s="514"/>
      <c r="I149" s="514"/>
      <c r="J149" s="514"/>
      <c r="K149" s="514"/>
      <c r="L149" s="514"/>
      <c r="M149" s="514"/>
      <c r="N149" s="514"/>
      <c r="O149" s="514"/>
      <c r="P149" s="514"/>
      <c r="Q149" s="514"/>
      <c r="R149" s="514"/>
      <c r="S149" s="514"/>
      <c r="T149" s="515"/>
      <c r="U149" s="515"/>
      <c r="V149" s="515"/>
      <c r="W149" s="515"/>
      <c r="X149" s="515"/>
      <c r="Y149" s="515"/>
      <c r="Z149" s="515"/>
      <c r="AA149" s="515"/>
      <c r="AB149" s="515"/>
      <c r="AC149" s="259" t="s">
        <v>199</v>
      </c>
      <c r="AD149" s="259"/>
      <c r="AE149" s="259"/>
      <c r="AF149" s="259"/>
      <c r="AG149" s="259"/>
      <c r="AH149" s="259"/>
      <c r="AI149" s="259"/>
      <c r="AJ149" s="340" t="s">
        <v>200</v>
      </c>
      <c r="AK149" s="271"/>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c r="BU149" s="259"/>
      <c r="BV149" s="259"/>
      <c r="BW149" s="259"/>
      <c r="BX149" s="259"/>
      <c r="BY149" s="259"/>
      <c r="BZ149" s="260"/>
      <c r="CA149" s="214"/>
      <c r="CB149" s="214"/>
      <c r="CC149" s="214"/>
      <c r="CD149" s="214"/>
      <c r="CE149" s="214"/>
      <c r="CF149" s="214"/>
      <c r="CG149" s="214"/>
      <c r="CH149" s="214"/>
      <c r="CI149" s="214"/>
      <c r="CJ149" s="214"/>
    </row>
    <row r="150" spans="1:88" s="218" customFormat="1" ht="15" customHeight="1">
      <c r="A150" s="217"/>
      <c r="B150" s="258"/>
      <c r="C150" s="259"/>
      <c r="D150" s="259"/>
      <c r="E150" s="341"/>
      <c r="F150" s="341"/>
      <c r="G150" s="341"/>
      <c r="H150" s="341"/>
      <c r="I150" s="341"/>
      <c r="J150" s="341"/>
      <c r="K150" s="341"/>
      <c r="L150" s="341"/>
      <c r="M150" s="341"/>
      <c r="N150" s="341"/>
      <c r="O150" s="341"/>
      <c r="P150" s="341"/>
      <c r="Q150" s="341"/>
      <c r="R150" s="341"/>
      <c r="S150" s="341"/>
      <c r="T150" s="342"/>
      <c r="U150" s="342"/>
      <c r="V150" s="342"/>
      <c r="W150" s="342"/>
      <c r="X150" s="342"/>
      <c r="Y150" s="342"/>
      <c r="Z150" s="342"/>
      <c r="AA150" s="342"/>
      <c r="AB150" s="342"/>
      <c r="AC150" s="259"/>
      <c r="AD150" s="259"/>
      <c r="AE150" s="259"/>
      <c r="AF150" s="259"/>
      <c r="AG150" s="259"/>
      <c r="AH150" s="259"/>
      <c r="AI150" s="259"/>
      <c r="AJ150" s="340"/>
      <c r="AK150" s="271"/>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259"/>
      <c r="BW150" s="259"/>
      <c r="BX150" s="259"/>
      <c r="BY150" s="259"/>
      <c r="BZ150" s="260"/>
      <c r="CA150" s="214"/>
      <c r="CB150" s="214"/>
      <c r="CC150" s="214"/>
      <c r="CD150" s="214"/>
      <c r="CE150" s="214"/>
      <c r="CF150" s="214"/>
      <c r="CG150" s="214"/>
      <c r="CH150" s="214"/>
      <c r="CI150" s="214"/>
      <c r="CJ150" s="214"/>
    </row>
    <row r="151" spans="1:88" ht="15" customHeight="1">
      <c r="B151" s="268"/>
      <c r="C151" s="309" t="s">
        <v>167</v>
      </c>
      <c r="D151" s="309"/>
      <c r="E151" s="309"/>
      <c r="F151" s="309"/>
      <c r="G151" s="309"/>
      <c r="H151" s="309"/>
      <c r="I151" s="309"/>
      <c r="J151" s="309"/>
      <c r="K151" s="309"/>
      <c r="L151" s="309"/>
      <c r="M151" s="309"/>
      <c r="N151" s="309"/>
      <c r="O151" s="309"/>
      <c r="P151" s="309"/>
      <c r="Q151" s="309"/>
      <c r="R151" s="309"/>
      <c r="S151" s="309"/>
      <c r="T151" s="309"/>
      <c r="U151" s="285"/>
      <c r="V151" s="285"/>
      <c r="W151" s="285"/>
      <c r="X151" s="285"/>
      <c r="Y151" s="285"/>
      <c r="Z151" s="285"/>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c r="BS151" s="343"/>
      <c r="BT151" s="343"/>
      <c r="BU151" s="343"/>
      <c r="BV151" s="343"/>
      <c r="BW151" s="343"/>
      <c r="BX151" s="343"/>
      <c r="BY151" s="343"/>
      <c r="BZ151" s="344"/>
    </row>
    <row r="152" spans="1:88" ht="17.25" customHeight="1">
      <c r="B152" s="345" t="s">
        <v>239</v>
      </c>
      <c r="C152" s="346"/>
      <c r="D152" s="214"/>
      <c r="E152" s="346"/>
      <c r="F152" s="360" t="s">
        <v>168</v>
      </c>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7"/>
      <c r="CB152" s="243"/>
      <c r="CC152" s="245"/>
      <c r="CD152" s="245"/>
      <c r="CE152" s="245"/>
      <c r="CF152" s="245"/>
      <c r="CG152" s="245"/>
      <c r="CH152" s="245"/>
    </row>
    <row r="153" spans="1:88" ht="17.25" customHeight="1">
      <c r="B153" s="459"/>
      <c r="C153" s="460"/>
      <c r="D153" s="460"/>
      <c r="E153" s="460"/>
      <c r="F153" s="460"/>
      <c r="G153" s="460"/>
      <c r="H153" s="460"/>
      <c r="I153" s="460"/>
      <c r="J153" s="460"/>
      <c r="K153" s="460"/>
      <c r="L153" s="460"/>
      <c r="M153" s="460"/>
      <c r="N153" s="460"/>
      <c r="O153" s="460"/>
      <c r="P153" s="460"/>
      <c r="Q153" s="460"/>
      <c r="R153" s="460"/>
      <c r="S153" s="460"/>
      <c r="T153" s="460"/>
      <c r="U153" s="460"/>
      <c r="V153" s="460"/>
      <c r="W153" s="460"/>
      <c r="X153" s="460"/>
      <c r="Y153" s="460"/>
      <c r="Z153" s="460"/>
      <c r="AA153" s="460"/>
      <c r="AB153" s="460"/>
      <c r="AC153" s="460"/>
      <c r="AD153" s="460"/>
      <c r="AE153" s="460"/>
      <c r="AF153" s="460"/>
      <c r="AG153" s="460"/>
      <c r="AH153" s="460"/>
      <c r="AI153" s="460"/>
      <c r="AJ153" s="460"/>
      <c r="AK153" s="460"/>
      <c r="AL153" s="460"/>
      <c r="AM153" s="460"/>
      <c r="AN153" s="460"/>
      <c r="AO153" s="460"/>
      <c r="AP153" s="460"/>
      <c r="AQ153" s="460"/>
      <c r="AR153" s="460"/>
      <c r="AS153" s="460"/>
      <c r="AT153" s="460"/>
      <c r="AU153" s="460"/>
      <c r="AV153" s="460"/>
      <c r="AW153" s="460"/>
      <c r="AX153" s="460"/>
      <c r="AY153" s="460"/>
      <c r="AZ153" s="460"/>
      <c r="BA153" s="460"/>
      <c r="BB153" s="460"/>
      <c r="BC153" s="460"/>
      <c r="BD153" s="460"/>
      <c r="BE153" s="460"/>
      <c r="BF153" s="460"/>
      <c r="BG153" s="460"/>
      <c r="BH153" s="460"/>
      <c r="BI153" s="460"/>
      <c r="BJ153" s="460"/>
      <c r="BK153" s="460"/>
      <c r="BL153" s="460"/>
      <c r="BM153" s="460"/>
      <c r="BN153" s="460"/>
      <c r="BO153" s="460"/>
      <c r="BP153" s="460"/>
      <c r="BQ153" s="460"/>
      <c r="BR153" s="460"/>
      <c r="BS153" s="460"/>
      <c r="BT153" s="460"/>
      <c r="BU153" s="460"/>
      <c r="BV153" s="460"/>
      <c r="BW153" s="460"/>
      <c r="BX153" s="460"/>
      <c r="BY153" s="460"/>
      <c r="BZ153" s="461"/>
      <c r="CB153" s="245"/>
      <c r="CC153" s="245"/>
      <c r="CD153" s="245"/>
      <c r="CE153" s="245"/>
      <c r="CF153" s="245"/>
      <c r="CG153" s="245"/>
      <c r="CH153" s="245"/>
    </row>
    <row r="154" spans="1:88" ht="17.25" customHeight="1">
      <c r="B154" s="459"/>
      <c r="C154" s="460"/>
      <c r="D154" s="460"/>
      <c r="E154" s="460"/>
      <c r="F154" s="460"/>
      <c r="G154" s="460"/>
      <c r="H154" s="460"/>
      <c r="I154" s="460"/>
      <c r="J154" s="460"/>
      <c r="K154" s="460"/>
      <c r="L154" s="460"/>
      <c r="M154" s="460"/>
      <c r="N154" s="460"/>
      <c r="O154" s="460"/>
      <c r="P154" s="460"/>
      <c r="Q154" s="460"/>
      <c r="R154" s="460"/>
      <c r="S154" s="460"/>
      <c r="T154" s="460"/>
      <c r="U154" s="460"/>
      <c r="V154" s="460"/>
      <c r="W154" s="460"/>
      <c r="X154" s="460"/>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c r="AV154" s="460"/>
      <c r="AW154" s="460"/>
      <c r="AX154" s="460"/>
      <c r="AY154" s="460"/>
      <c r="AZ154" s="460"/>
      <c r="BA154" s="460"/>
      <c r="BB154" s="460"/>
      <c r="BC154" s="460"/>
      <c r="BD154" s="460"/>
      <c r="BE154" s="460"/>
      <c r="BF154" s="460"/>
      <c r="BG154" s="460"/>
      <c r="BH154" s="460"/>
      <c r="BI154" s="460"/>
      <c r="BJ154" s="460"/>
      <c r="BK154" s="460"/>
      <c r="BL154" s="460"/>
      <c r="BM154" s="460"/>
      <c r="BN154" s="460"/>
      <c r="BO154" s="460"/>
      <c r="BP154" s="460"/>
      <c r="BQ154" s="460"/>
      <c r="BR154" s="460"/>
      <c r="BS154" s="460"/>
      <c r="BT154" s="460"/>
      <c r="BU154" s="460"/>
      <c r="BV154" s="460"/>
      <c r="BW154" s="460"/>
      <c r="BX154" s="460"/>
      <c r="BY154" s="460"/>
      <c r="BZ154" s="461"/>
      <c r="CB154" s="245"/>
      <c r="CC154" s="245"/>
      <c r="CD154" s="245"/>
      <c r="CE154" s="245"/>
      <c r="CF154" s="245"/>
      <c r="CG154" s="245"/>
      <c r="CH154" s="245"/>
    </row>
    <row r="155" spans="1:88" ht="17.25" customHeight="1">
      <c r="B155" s="459"/>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0"/>
      <c r="AR155" s="460"/>
      <c r="AS155" s="460"/>
      <c r="AT155" s="460"/>
      <c r="AU155" s="460"/>
      <c r="AV155" s="460"/>
      <c r="AW155" s="460"/>
      <c r="AX155" s="460"/>
      <c r="AY155" s="460"/>
      <c r="AZ155" s="460"/>
      <c r="BA155" s="460"/>
      <c r="BB155" s="460"/>
      <c r="BC155" s="460"/>
      <c r="BD155" s="460"/>
      <c r="BE155" s="460"/>
      <c r="BF155" s="460"/>
      <c r="BG155" s="460"/>
      <c r="BH155" s="460"/>
      <c r="BI155" s="460"/>
      <c r="BJ155" s="460"/>
      <c r="BK155" s="460"/>
      <c r="BL155" s="460"/>
      <c r="BM155" s="460"/>
      <c r="BN155" s="460"/>
      <c r="BO155" s="460"/>
      <c r="BP155" s="460"/>
      <c r="BQ155" s="460"/>
      <c r="BR155" s="460"/>
      <c r="BS155" s="460"/>
      <c r="BT155" s="460"/>
      <c r="BU155" s="460"/>
      <c r="BV155" s="460"/>
      <c r="BW155" s="460"/>
      <c r="BX155" s="460"/>
      <c r="BY155" s="460"/>
      <c r="BZ155" s="461"/>
      <c r="CB155" s="245"/>
      <c r="CC155" s="245"/>
      <c r="CD155" s="245"/>
      <c r="CE155" s="245"/>
      <c r="CF155" s="245"/>
      <c r="CG155" s="245"/>
      <c r="CH155" s="245"/>
    </row>
    <row r="156" spans="1:88" ht="17.25" customHeight="1">
      <c r="B156" s="459"/>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460"/>
      <c r="AS156" s="460"/>
      <c r="AT156" s="460"/>
      <c r="AU156" s="460"/>
      <c r="AV156" s="460"/>
      <c r="AW156" s="460"/>
      <c r="AX156" s="460"/>
      <c r="AY156" s="460"/>
      <c r="AZ156" s="460"/>
      <c r="BA156" s="460"/>
      <c r="BB156" s="460"/>
      <c r="BC156" s="460"/>
      <c r="BD156" s="460"/>
      <c r="BE156" s="460"/>
      <c r="BF156" s="460"/>
      <c r="BG156" s="460"/>
      <c r="BH156" s="460"/>
      <c r="BI156" s="460"/>
      <c r="BJ156" s="460"/>
      <c r="BK156" s="460"/>
      <c r="BL156" s="460"/>
      <c r="BM156" s="460"/>
      <c r="BN156" s="460"/>
      <c r="BO156" s="460"/>
      <c r="BP156" s="460"/>
      <c r="BQ156" s="460"/>
      <c r="BR156" s="460"/>
      <c r="BS156" s="460"/>
      <c r="BT156" s="460"/>
      <c r="BU156" s="460"/>
      <c r="BV156" s="460"/>
      <c r="BW156" s="460"/>
      <c r="BX156" s="460"/>
      <c r="BY156" s="460"/>
      <c r="BZ156" s="461"/>
      <c r="CB156" s="245"/>
      <c r="CC156" s="245"/>
      <c r="CD156" s="245"/>
      <c r="CE156" s="245"/>
      <c r="CF156" s="245"/>
      <c r="CG156" s="245"/>
      <c r="CH156" s="245"/>
    </row>
    <row r="157" spans="1:88" ht="17.25" customHeight="1">
      <c r="B157" s="459"/>
      <c r="C157" s="460"/>
      <c r="D157" s="460"/>
      <c r="E157" s="460"/>
      <c r="F157" s="460"/>
      <c r="G157" s="460"/>
      <c r="H157" s="460"/>
      <c r="I157" s="460"/>
      <c r="J157" s="460"/>
      <c r="K157" s="460"/>
      <c r="L157" s="460"/>
      <c r="M157" s="460"/>
      <c r="N157" s="460"/>
      <c r="O157" s="460"/>
      <c r="P157" s="460"/>
      <c r="Q157" s="460"/>
      <c r="R157" s="460"/>
      <c r="S157" s="460"/>
      <c r="T157" s="460"/>
      <c r="U157" s="460"/>
      <c r="V157" s="460"/>
      <c r="W157" s="460"/>
      <c r="X157" s="460"/>
      <c r="Y157" s="460"/>
      <c r="Z157" s="460"/>
      <c r="AA157" s="460"/>
      <c r="AB157" s="460"/>
      <c r="AC157" s="460"/>
      <c r="AD157" s="460"/>
      <c r="AE157" s="460"/>
      <c r="AF157" s="460"/>
      <c r="AG157" s="460"/>
      <c r="AH157" s="460"/>
      <c r="AI157" s="460"/>
      <c r="AJ157" s="460"/>
      <c r="AK157" s="460"/>
      <c r="AL157" s="460"/>
      <c r="AM157" s="460"/>
      <c r="AN157" s="460"/>
      <c r="AO157" s="460"/>
      <c r="AP157" s="460"/>
      <c r="AQ157" s="460"/>
      <c r="AR157" s="460"/>
      <c r="AS157" s="460"/>
      <c r="AT157" s="460"/>
      <c r="AU157" s="460"/>
      <c r="AV157" s="460"/>
      <c r="AW157" s="460"/>
      <c r="AX157" s="460"/>
      <c r="AY157" s="460"/>
      <c r="AZ157" s="460"/>
      <c r="BA157" s="460"/>
      <c r="BB157" s="460"/>
      <c r="BC157" s="460"/>
      <c r="BD157" s="460"/>
      <c r="BE157" s="460"/>
      <c r="BF157" s="460"/>
      <c r="BG157" s="460"/>
      <c r="BH157" s="460"/>
      <c r="BI157" s="460"/>
      <c r="BJ157" s="460"/>
      <c r="BK157" s="460"/>
      <c r="BL157" s="460"/>
      <c r="BM157" s="460"/>
      <c r="BN157" s="460"/>
      <c r="BO157" s="460"/>
      <c r="BP157" s="460"/>
      <c r="BQ157" s="460"/>
      <c r="BR157" s="460"/>
      <c r="BS157" s="460"/>
      <c r="BT157" s="460"/>
      <c r="BU157" s="460"/>
      <c r="BV157" s="460"/>
      <c r="BW157" s="460"/>
      <c r="BX157" s="460"/>
      <c r="BY157" s="460"/>
      <c r="BZ157" s="461"/>
      <c r="CB157" s="245"/>
      <c r="CC157" s="245"/>
      <c r="CD157" s="245"/>
      <c r="CE157" s="245"/>
      <c r="CF157" s="245"/>
      <c r="CG157" s="245"/>
      <c r="CH157" s="245"/>
    </row>
    <row r="158" spans="1:88" ht="17.25" customHeight="1">
      <c r="B158" s="348"/>
      <c r="C158" s="349" t="s">
        <v>169</v>
      </c>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7"/>
    </row>
    <row r="159" spans="1:88" s="218" customFormat="1" ht="16.5" customHeight="1">
      <c r="A159" s="217"/>
      <c r="B159" s="258"/>
      <c r="C159" s="259"/>
      <c r="D159" s="259"/>
      <c r="E159" s="498" t="s">
        <v>226</v>
      </c>
      <c r="F159" s="499"/>
      <c r="G159" s="499"/>
      <c r="H159" s="499"/>
      <c r="I159" s="499"/>
      <c r="J159" s="499"/>
      <c r="K159" s="499"/>
      <c r="L159" s="499"/>
      <c r="M159" s="499"/>
      <c r="N159" s="499"/>
      <c r="O159" s="499"/>
      <c r="P159" s="499"/>
      <c r="Q159" s="499"/>
      <c r="R159" s="499"/>
      <c r="S159" s="499"/>
      <c r="T159" s="499"/>
      <c r="U159" s="500"/>
      <c r="V159" s="501" t="str">
        <f>IF(OR(V160="",V161=""),"",V160+V161)</f>
        <v/>
      </c>
      <c r="W159" s="502"/>
      <c r="X159" s="502"/>
      <c r="Y159" s="502"/>
      <c r="Z159" s="502"/>
      <c r="AA159" s="502"/>
      <c r="AB159" s="502"/>
      <c r="AC159" s="502"/>
      <c r="AD159" s="502"/>
      <c r="AE159" s="502"/>
      <c r="AF159" s="502"/>
      <c r="AG159" s="503"/>
      <c r="AH159" s="259" t="s">
        <v>196</v>
      </c>
      <c r="AI159" s="259"/>
      <c r="AJ159" s="259"/>
      <c r="AK159" s="259"/>
      <c r="AL159" s="259"/>
      <c r="AM159" s="259"/>
      <c r="AN159" s="259"/>
      <c r="AO159" s="435" t="s">
        <v>223</v>
      </c>
      <c r="AP159" s="435"/>
      <c r="AQ159" s="435"/>
      <c r="AR159" s="435"/>
      <c r="AS159" s="435"/>
      <c r="AT159" s="435"/>
      <c r="AU159" s="435"/>
      <c r="AV159" s="435"/>
      <c r="AW159" s="435"/>
      <c r="AX159" s="435"/>
      <c r="AY159" s="435"/>
      <c r="AZ159" s="435"/>
      <c r="BA159" s="435"/>
      <c r="BB159" s="435"/>
      <c r="BC159" s="435"/>
      <c r="BD159" s="435"/>
      <c r="BE159" s="435"/>
      <c r="BF159" s="435"/>
      <c r="BG159" s="435"/>
      <c r="BH159" s="435"/>
      <c r="BI159" s="435"/>
      <c r="BJ159" s="501">
        <f>'C-1③経費内訳（全体) '!K7</f>
        <v>0</v>
      </c>
      <c r="BK159" s="502"/>
      <c r="BL159" s="502"/>
      <c r="BM159" s="502"/>
      <c r="BN159" s="502"/>
      <c r="BO159" s="502"/>
      <c r="BP159" s="502"/>
      <c r="BQ159" s="502"/>
      <c r="BR159" s="502"/>
      <c r="BS159" s="502"/>
      <c r="BT159" s="502"/>
      <c r="BU159" s="503"/>
      <c r="BV159" s="259" t="s">
        <v>7</v>
      </c>
      <c r="BW159" s="259"/>
      <c r="BX159" s="259"/>
      <c r="BY159" s="259"/>
      <c r="BZ159" s="260"/>
      <c r="CA159" s="214"/>
      <c r="CB159" s="214"/>
      <c r="CC159" s="214"/>
      <c r="CD159" s="214"/>
      <c r="CE159" s="214"/>
      <c r="CF159" s="214"/>
      <c r="CG159" s="214"/>
      <c r="CH159" s="214"/>
      <c r="CI159" s="214"/>
      <c r="CJ159" s="214"/>
    </row>
    <row r="160" spans="1:88" s="218" customFormat="1" ht="16.5" customHeight="1">
      <c r="A160" s="217"/>
      <c r="B160" s="258"/>
      <c r="C160" s="259"/>
      <c r="D160" s="259"/>
      <c r="E160" s="498" t="s">
        <v>225</v>
      </c>
      <c r="F160" s="499"/>
      <c r="G160" s="499"/>
      <c r="H160" s="499"/>
      <c r="I160" s="499"/>
      <c r="J160" s="499"/>
      <c r="K160" s="499"/>
      <c r="L160" s="499"/>
      <c r="M160" s="499"/>
      <c r="N160" s="499"/>
      <c r="O160" s="499"/>
      <c r="P160" s="499"/>
      <c r="Q160" s="499"/>
      <c r="R160" s="499"/>
      <c r="S160" s="499"/>
      <c r="T160" s="499"/>
      <c r="U160" s="500"/>
      <c r="V160" s="501" t="str">
        <f>IF(OR(BJ159="",BJ160="",T149=""),"",ROUNDDOWN(BJ159/BJ160/T149,0))</f>
        <v/>
      </c>
      <c r="W160" s="502"/>
      <c r="X160" s="502"/>
      <c r="Y160" s="502"/>
      <c r="Z160" s="502"/>
      <c r="AA160" s="502"/>
      <c r="AB160" s="502"/>
      <c r="AC160" s="502"/>
      <c r="AD160" s="502"/>
      <c r="AE160" s="502"/>
      <c r="AF160" s="502"/>
      <c r="AG160" s="503"/>
      <c r="AH160" s="259" t="s">
        <v>196</v>
      </c>
      <c r="AI160" s="259"/>
      <c r="AJ160" s="259"/>
      <c r="AK160" s="259"/>
      <c r="AL160" s="259"/>
      <c r="AM160" s="259"/>
      <c r="AN160" s="259"/>
      <c r="AO160" s="435" t="s">
        <v>246</v>
      </c>
      <c r="AP160" s="435"/>
      <c r="AQ160" s="435"/>
      <c r="AR160" s="435"/>
      <c r="AS160" s="435"/>
      <c r="AT160" s="435"/>
      <c r="AU160" s="435"/>
      <c r="AV160" s="435"/>
      <c r="AW160" s="435"/>
      <c r="AX160" s="435"/>
      <c r="AY160" s="435"/>
      <c r="AZ160" s="435"/>
      <c r="BA160" s="435"/>
      <c r="BB160" s="435"/>
      <c r="BC160" s="435"/>
      <c r="BD160" s="435"/>
      <c r="BE160" s="435"/>
      <c r="BF160" s="435"/>
      <c r="BG160" s="435"/>
      <c r="BH160" s="435"/>
      <c r="BI160" s="435"/>
      <c r="BJ160" s="504">
        <v>17</v>
      </c>
      <c r="BK160" s="505"/>
      <c r="BL160" s="505"/>
      <c r="BM160" s="505"/>
      <c r="BN160" s="505"/>
      <c r="BO160" s="505"/>
      <c r="BP160" s="505"/>
      <c r="BQ160" s="505"/>
      <c r="BR160" s="505"/>
      <c r="BS160" s="505"/>
      <c r="BT160" s="505"/>
      <c r="BU160" s="506"/>
      <c r="BV160" s="259" t="s">
        <v>197</v>
      </c>
      <c r="BW160" s="259"/>
      <c r="BX160" s="259"/>
      <c r="BY160" s="259"/>
      <c r="BZ160" s="260"/>
      <c r="CA160" s="214"/>
      <c r="CB160" s="214"/>
      <c r="CC160" s="214"/>
      <c r="CD160" s="214"/>
      <c r="CE160" s="214"/>
      <c r="CF160" s="214"/>
      <c r="CG160" s="214"/>
      <c r="CH160" s="214"/>
      <c r="CI160" s="214"/>
      <c r="CJ160" s="214"/>
    </row>
    <row r="161" spans="1:88" s="218" customFormat="1" ht="16.5" customHeight="1">
      <c r="A161" s="217"/>
      <c r="B161" s="258"/>
      <c r="C161" s="259"/>
      <c r="D161" s="259"/>
      <c r="E161" s="498" t="s">
        <v>266</v>
      </c>
      <c r="F161" s="499"/>
      <c r="G161" s="499"/>
      <c r="H161" s="499"/>
      <c r="I161" s="499"/>
      <c r="J161" s="499"/>
      <c r="K161" s="499"/>
      <c r="L161" s="499"/>
      <c r="M161" s="499"/>
      <c r="N161" s="499"/>
      <c r="O161" s="499"/>
      <c r="P161" s="499"/>
      <c r="Q161" s="499"/>
      <c r="R161" s="499"/>
      <c r="S161" s="499"/>
      <c r="T161" s="499"/>
      <c r="U161" s="500"/>
      <c r="V161" s="501" t="str">
        <f>IF(OR(BJ160="",BJ161="",T149=""),"",ROUNDDOWN(BJ161/T149,0))</f>
        <v/>
      </c>
      <c r="W161" s="502"/>
      <c r="X161" s="502"/>
      <c r="Y161" s="502"/>
      <c r="Z161" s="502"/>
      <c r="AA161" s="502"/>
      <c r="AB161" s="502"/>
      <c r="AC161" s="502"/>
      <c r="AD161" s="502"/>
      <c r="AE161" s="502"/>
      <c r="AF161" s="502"/>
      <c r="AG161" s="503"/>
      <c r="AH161" s="259" t="s">
        <v>196</v>
      </c>
      <c r="AI161" s="259"/>
      <c r="AJ161" s="259"/>
      <c r="AK161" s="259"/>
      <c r="AL161" s="259"/>
      <c r="AM161" s="259"/>
      <c r="AN161" s="259"/>
      <c r="AO161" s="435" t="s">
        <v>224</v>
      </c>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675"/>
      <c r="BK161" s="676"/>
      <c r="BL161" s="676"/>
      <c r="BM161" s="676"/>
      <c r="BN161" s="676"/>
      <c r="BO161" s="676"/>
      <c r="BP161" s="676"/>
      <c r="BQ161" s="676"/>
      <c r="BR161" s="676"/>
      <c r="BS161" s="676"/>
      <c r="BT161" s="676"/>
      <c r="BU161" s="677"/>
      <c r="BV161" s="259" t="s">
        <v>198</v>
      </c>
      <c r="BW161" s="259"/>
      <c r="BX161" s="259"/>
      <c r="BY161" s="259"/>
      <c r="BZ161" s="260"/>
      <c r="CA161" s="214"/>
      <c r="CB161" s="238"/>
      <c r="CC161" s="214"/>
      <c r="CD161" s="214"/>
      <c r="CE161" s="214"/>
      <c r="CF161" s="214"/>
      <c r="CG161" s="214"/>
      <c r="CH161" s="214"/>
      <c r="CI161" s="214"/>
      <c r="CJ161" s="214"/>
    </row>
    <row r="162" spans="1:88" ht="17.25" customHeight="1">
      <c r="B162" s="459"/>
      <c r="C162" s="460"/>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460"/>
      <c r="AY162" s="460"/>
      <c r="AZ162" s="460"/>
      <c r="BA162" s="460"/>
      <c r="BB162" s="460"/>
      <c r="BC162" s="460"/>
      <c r="BD162" s="460"/>
      <c r="BE162" s="460"/>
      <c r="BF162" s="460"/>
      <c r="BG162" s="460"/>
      <c r="BH162" s="460"/>
      <c r="BI162" s="460"/>
      <c r="BJ162" s="460"/>
      <c r="BK162" s="460"/>
      <c r="BL162" s="460"/>
      <c r="BM162" s="460"/>
      <c r="BN162" s="460"/>
      <c r="BO162" s="460"/>
      <c r="BP162" s="460"/>
      <c r="BQ162" s="460"/>
      <c r="BR162" s="460"/>
      <c r="BS162" s="460"/>
      <c r="BT162" s="460"/>
      <c r="BU162" s="460"/>
      <c r="BV162" s="460"/>
      <c r="BW162" s="460"/>
      <c r="BX162" s="460"/>
      <c r="BY162" s="460"/>
      <c r="BZ162" s="461"/>
      <c r="CB162" s="243"/>
      <c r="CC162" s="243"/>
      <c r="CD162" s="243"/>
      <c r="CE162" s="243"/>
      <c r="CF162" s="243"/>
      <c r="CG162" s="243"/>
      <c r="CH162" s="243"/>
      <c r="CI162" s="243"/>
    </row>
    <row r="163" spans="1:88" ht="17.25" customHeight="1">
      <c r="B163" s="459"/>
      <c r="C163" s="460"/>
      <c r="D163" s="460"/>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c r="AA163" s="460"/>
      <c r="AB163" s="460"/>
      <c r="AC163" s="460"/>
      <c r="AD163" s="460"/>
      <c r="AE163" s="460"/>
      <c r="AF163" s="460"/>
      <c r="AG163" s="460"/>
      <c r="AH163" s="460"/>
      <c r="AI163" s="460"/>
      <c r="AJ163" s="460"/>
      <c r="AK163" s="460"/>
      <c r="AL163" s="460"/>
      <c r="AM163" s="460"/>
      <c r="AN163" s="460"/>
      <c r="AO163" s="460"/>
      <c r="AP163" s="460"/>
      <c r="AQ163" s="460"/>
      <c r="AR163" s="460"/>
      <c r="AS163" s="460"/>
      <c r="AT163" s="460"/>
      <c r="AU163" s="460"/>
      <c r="AV163" s="460"/>
      <c r="AW163" s="460"/>
      <c r="AX163" s="460"/>
      <c r="AY163" s="460"/>
      <c r="AZ163" s="460"/>
      <c r="BA163" s="460"/>
      <c r="BB163" s="460"/>
      <c r="BC163" s="460"/>
      <c r="BD163" s="460"/>
      <c r="BE163" s="460"/>
      <c r="BF163" s="460"/>
      <c r="BG163" s="460"/>
      <c r="BH163" s="460"/>
      <c r="BI163" s="460"/>
      <c r="BJ163" s="460"/>
      <c r="BK163" s="460"/>
      <c r="BL163" s="460"/>
      <c r="BM163" s="460"/>
      <c r="BN163" s="460"/>
      <c r="BO163" s="460"/>
      <c r="BP163" s="460"/>
      <c r="BQ163" s="460"/>
      <c r="BR163" s="460"/>
      <c r="BS163" s="460"/>
      <c r="BT163" s="460"/>
      <c r="BU163" s="460"/>
      <c r="BV163" s="460"/>
      <c r="BW163" s="460"/>
      <c r="BX163" s="460"/>
      <c r="BY163" s="460"/>
      <c r="BZ163" s="461"/>
      <c r="CB163" s="243"/>
      <c r="CC163" s="243"/>
      <c r="CD163" s="243"/>
      <c r="CE163" s="243"/>
      <c r="CF163" s="243"/>
      <c r="CG163" s="243"/>
      <c r="CH163" s="243"/>
      <c r="CI163" s="243"/>
    </row>
    <row r="164" spans="1:88" ht="17.25" customHeight="1">
      <c r="B164" s="459"/>
      <c r="C164" s="460"/>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460"/>
      <c r="AY164" s="460"/>
      <c r="AZ164" s="460"/>
      <c r="BA164" s="460"/>
      <c r="BB164" s="460"/>
      <c r="BC164" s="460"/>
      <c r="BD164" s="460"/>
      <c r="BE164" s="460"/>
      <c r="BF164" s="460"/>
      <c r="BG164" s="460"/>
      <c r="BH164" s="460"/>
      <c r="BI164" s="460"/>
      <c r="BJ164" s="460"/>
      <c r="BK164" s="460"/>
      <c r="BL164" s="460"/>
      <c r="BM164" s="460"/>
      <c r="BN164" s="460"/>
      <c r="BO164" s="460"/>
      <c r="BP164" s="460"/>
      <c r="BQ164" s="460"/>
      <c r="BR164" s="460"/>
      <c r="BS164" s="460"/>
      <c r="BT164" s="460"/>
      <c r="BU164" s="460"/>
      <c r="BV164" s="460"/>
      <c r="BW164" s="460"/>
      <c r="BX164" s="460"/>
      <c r="BY164" s="460"/>
      <c r="BZ164" s="461"/>
      <c r="CB164" s="243"/>
      <c r="CC164" s="243"/>
      <c r="CD164" s="243"/>
      <c r="CE164" s="243"/>
      <c r="CF164" s="243"/>
      <c r="CG164" s="243"/>
    </row>
    <row r="165" spans="1:88" ht="17.25" customHeight="1" thickBot="1">
      <c r="B165" s="468"/>
      <c r="C165" s="469"/>
      <c r="D165" s="469"/>
      <c r="E165" s="469"/>
      <c r="F165" s="469"/>
      <c r="G165" s="469"/>
      <c r="H165" s="469"/>
      <c r="I165" s="469"/>
      <c r="J165" s="469"/>
      <c r="K165" s="469"/>
      <c r="L165" s="469"/>
      <c r="M165" s="469"/>
      <c r="N165" s="469"/>
      <c r="O165" s="469"/>
      <c r="P165" s="469"/>
      <c r="Q165" s="469"/>
      <c r="R165" s="469"/>
      <c r="S165" s="469"/>
      <c r="T165" s="469"/>
      <c r="U165" s="469"/>
      <c r="V165" s="469"/>
      <c r="W165" s="469"/>
      <c r="X165" s="469"/>
      <c r="Y165" s="469"/>
      <c r="Z165" s="469"/>
      <c r="AA165" s="469"/>
      <c r="AB165" s="469"/>
      <c r="AC165" s="469"/>
      <c r="AD165" s="469"/>
      <c r="AE165" s="469"/>
      <c r="AF165" s="469"/>
      <c r="AG165" s="469"/>
      <c r="AH165" s="469"/>
      <c r="AI165" s="469"/>
      <c r="AJ165" s="469"/>
      <c r="AK165" s="469"/>
      <c r="AL165" s="469"/>
      <c r="AM165" s="469"/>
      <c r="AN165" s="469"/>
      <c r="AO165" s="469"/>
      <c r="AP165" s="469"/>
      <c r="AQ165" s="469"/>
      <c r="AR165" s="469"/>
      <c r="AS165" s="469"/>
      <c r="AT165" s="469"/>
      <c r="AU165" s="469"/>
      <c r="AV165" s="469"/>
      <c r="AW165" s="469"/>
      <c r="AX165" s="469"/>
      <c r="AY165" s="469"/>
      <c r="AZ165" s="469"/>
      <c r="BA165" s="469"/>
      <c r="BB165" s="469"/>
      <c r="BC165" s="469"/>
      <c r="BD165" s="469"/>
      <c r="BE165" s="469"/>
      <c r="BF165" s="469"/>
      <c r="BG165" s="469"/>
      <c r="BH165" s="469"/>
      <c r="BI165" s="469"/>
      <c r="BJ165" s="469"/>
      <c r="BK165" s="469"/>
      <c r="BL165" s="469"/>
      <c r="BM165" s="469"/>
      <c r="BN165" s="469"/>
      <c r="BO165" s="469"/>
      <c r="BP165" s="469"/>
      <c r="BQ165" s="469"/>
      <c r="BR165" s="469"/>
      <c r="BS165" s="469"/>
      <c r="BT165" s="469"/>
      <c r="BU165" s="469"/>
      <c r="BV165" s="469"/>
      <c r="BW165" s="469"/>
      <c r="BX165" s="469"/>
      <c r="BY165" s="469"/>
      <c r="BZ165" s="470"/>
      <c r="CB165" s="243"/>
      <c r="CC165" s="243"/>
      <c r="CD165" s="243"/>
      <c r="CE165" s="243"/>
      <c r="CF165" s="243"/>
      <c r="CG165" s="243"/>
    </row>
    <row r="166" spans="1:88" ht="17.25" customHeight="1">
      <c r="B166" s="350"/>
      <c r="C166" s="351" t="s">
        <v>170</v>
      </c>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2"/>
      <c r="CB166" s="243"/>
      <c r="CC166" s="243"/>
      <c r="CD166" s="243"/>
      <c r="CE166" s="243"/>
      <c r="CF166" s="243"/>
      <c r="CG166" s="243"/>
    </row>
    <row r="167" spans="1:88" ht="17.25" customHeight="1">
      <c r="B167" s="348"/>
      <c r="C167" s="271"/>
      <c r="D167" s="543" t="s">
        <v>206</v>
      </c>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3"/>
      <c r="AY167" s="543"/>
      <c r="AZ167" s="543"/>
      <c r="BA167" s="543"/>
      <c r="BB167" s="543"/>
      <c r="BC167" s="543"/>
      <c r="BD167" s="543"/>
      <c r="BE167" s="543"/>
      <c r="BF167" s="543"/>
      <c r="BG167" s="543"/>
      <c r="BH167" s="543"/>
      <c r="BI167" s="543"/>
      <c r="BJ167" s="543"/>
      <c r="BK167" s="543"/>
      <c r="BL167" s="543"/>
      <c r="BM167" s="543"/>
      <c r="BN167" s="543"/>
      <c r="BO167" s="543"/>
      <c r="BP167" s="543"/>
      <c r="BQ167" s="543"/>
      <c r="BR167" s="543"/>
      <c r="BS167" s="543"/>
      <c r="BT167" s="543"/>
      <c r="BU167" s="543"/>
      <c r="BV167" s="543"/>
      <c r="BW167" s="543"/>
      <c r="BX167" s="543"/>
      <c r="BY167" s="543"/>
      <c r="BZ167" s="353"/>
      <c r="CB167" s="238"/>
      <c r="CC167" s="238"/>
      <c r="CD167" s="238"/>
      <c r="CE167" s="238"/>
      <c r="CF167" s="238"/>
      <c r="CG167" s="238"/>
    </row>
    <row r="168" spans="1:88" ht="17.25" customHeight="1">
      <c r="B168" s="348"/>
      <c r="C168" s="354"/>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3"/>
      <c r="AY168" s="543"/>
      <c r="AZ168" s="543"/>
      <c r="BA168" s="543"/>
      <c r="BB168" s="543"/>
      <c r="BC168" s="543"/>
      <c r="BD168" s="543"/>
      <c r="BE168" s="543"/>
      <c r="BF168" s="543"/>
      <c r="BG168" s="543"/>
      <c r="BH168" s="543"/>
      <c r="BI168" s="543"/>
      <c r="BJ168" s="543"/>
      <c r="BK168" s="543"/>
      <c r="BL168" s="543"/>
      <c r="BM168" s="543"/>
      <c r="BN168" s="543"/>
      <c r="BO168" s="543"/>
      <c r="BP168" s="543"/>
      <c r="BQ168" s="543"/>
      <c r="BR168" s="543"/>
      <c r="BS168" s="543"/>
      <c r="BT168" s="543"/>
      <c r="BU168" s="543"/>
      <c r="BV168" s="543"/>
      <c r="BW168" s="543"/>
      <c r="BX168" s="543"/>
      <c r="BY168" s="543"/>
      <c r="BZ168" s="353"/>
      <c r="CB168" s="249" t="s">
        <v>171</v>
      </c>
      <c r="CC168" s="249"/>
      <c r="CD168" s="249"/>
      <c r="CE168" s="249"/>
      <c r="CF168" s="249"/>
      <c r="CG168" s="249"/>
    </row>
    <row r="169" spans="1:88" ht="25.5" customHeight="1">
      <c r="B169" s="348"/>
      <c r="C169" s="354"/>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3"/>
      <c r="AY169" s="543"/>
      <c r="AZ169" s="543"/>
      <c r="BA169" s="543"/>
      <c r="BB169" s="543"/>
      <c r="BC169" s="543"/>
      <c r="BD169" s="543"/>
      <c r="BE169" s="543"/>
      <c r="BF169" s="543"/>
      <c r="BG169" s="543"/>
      <c r="BH169" s="543"/>
      <c r="BI169" s="543"/>
      <c r="BJ169" s="543"/>
      <c r="BK169" s="543"/>
      <c r="BL169" s="543"/>
      <c r="BM169" s="543"/>
      <c r="BN169" s="543"/>
      <c r="BO169" s="543"/>
      <c r="BP169" s="543"/>
      <c r="BQ169" s="543"/>
      <c r="BR169" s="543"/>
      <c r="BS169" s="543"/>
      <c r="BT169" s="543"/>
      <c r="BU169" s="543"/>
      <c r="BV169" s="543"/>
      <c r="BW169" s="543"/>
      <c r="BX169" s="543"/>
      <c r="BY169" s="543"/>
      <c r="BZ169" s="353"/>
    </row>
    <row r="170" spans="1:88" ht="17.25" customHeight="1">
      <c r="B170" s="348"/>
      <c r="C170" s="544" t="s">
        <v>181</v>
      </c>
      <c r="D170" s="544"/>
      <c r="E170" s="544"/>
      <c r="F170" s="544"/>
      <c r="G170" s="544"/>
      <c r="H170" s="544"/>
      <c r="I170" s="544"/>
      <c r="J170" s="544"/>
      <c r="K170" s="544"/>
      <c r="L170" s="544"/>
      <c r="M170" s="544"/>
      <c r="N170" s="544"/>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6"/>
    </row>
    <row r="171" spans="1:88" ht="24" customHeight="1" thickBot="1">
      <c r="A171" s="215">
        <v>11</v>
      </c>
      <c r="B171" s="357"/>
      <c r="C171" s="358"/>
      <c r="D171" s="358"/>
      <c r="E171" s="358" t="s">
        <v>171</v>
      </c>
      <c r="F171" s="286"/>
      <c r="G171" s="358"/>
      <c r="H171" s="545" t="s">
        <v>274</v>
      </c>
      <c r="I171" s="545"/>
      <c r="J171" s="545"/>
      <c r="K171" s="545"/>
      <c r="L171" s="545"/>
      <c r="M171" s="545"/>
      <c r="N171" s="545"/>
      <c r="O171" s="545"/>
      <c r="P171" s="545"/>
      <c r="Q171" s="545"/>
      <c r="R171" s="545"/>
      <c r="S171" s="545"/>
      <c r="T171" s="545"/>
      <c r="U171" s="545"/>
      <c r="V171" s="545"/>
      <c r="W171" s="545"/>
      <c r="X171" s="545"/>
      <c r="Y171" s="545"/>
      <c r="Z171" s="545"/>
      <c r="AA171" s="545"/>
      <c r="AB171" s="545"/>
      <c r="AC171" s="545"/>
      <c r="AD171" s="545"/>
      <c r="AE171" s="545"/>
      <c r="AF171" s="545"/>
      <c r="AG171" s="545"/>
      <c r="AH171" s="545"/>
      <c r="AI171" s="545"/>
      <c r="AJ171" s="545"/>
      <c r="AK171" s="545"/>
      <c r="AL171" s="545"/>
      <c r="AM171" s="545"/>
      <c r="AN171" s="545"/>
      <c r="AO171" s="545"/>
      <c r="AP171" s="545"/>
      <c r="AQ171" s="545"/>
      <c r="AR171" s="545"/>
      <c r="AS171" s="545"/>
      <c r="AT171" s="545"/>
      <c r="AU171" s="545"/>
      <c r="AV171" s="545"/>
      <c r="AW171" s="545"/>
      <c r="AX171" s="545"/>
      <c r="AY171" s="545"/>
      <c r="AZ171" s="545"/>
      <c r="BA171" s="545"/>
      <c r="BB171" s="545"/>
      <c r="BC171" s="545"/>
      <c r="BD171" s="545"/>
      <c r="BE171" s="545"/>
      <c r="BF171" s="545"/>
      <c r="BG171" s="545"/>
      <c r="BH171" s="545"/>
      <c r="BI171" s="545"/>
      <c r="BJ171" s="545"/>
      <c r="BK171" s="545"/>
      <c r="BL171" s="545"/>
      <c r="BM171" s="545"/>
      <c r="BN171" s="545"/>
      <c r="BO171" s="545"/>
      <c r="BP171" s="545"/>
      <c r="BQ171" s="358"/>
      <c r="BR171" s="358"/>
      <c r="BS171" s="358"/>
      <c r="BT171" s="358"/>
      <c r="BU171" s="358"/>
      <c r="BV171" s="358"/>
      <c r="BW171" s="358"/>
      <c r="BX171" s="358"/>
      <c r="BY171" s="358"/>
      <c r="BZ171" s="359"/>
    </row>
    <row r="172" spans="1:88">
      <c r="B172" s="261"/>
      <c r="C172" s="262" t="s">
        <v>172</v>
      </c>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c r="BS172" s="262"/>
      <c r="BT172" s="262"/>
      <c r="BU172" s="262"/>
      <c r="BV172" s="262"/>
      <c r="BW172" s="262"/>
      <c r="BX172" s="262"/>
      <c r="BY172" s="262"/>
      <c r="BZ172" s="263"/>
      <c r="CG172" s="305" t="s">
        <v>250</v>
      </c>
    </row>
    <row r="173" spans="1:88">
      <c r="B173" s="258"/>
      <c r="C173" s="259" t="s">
        <v>245</v>
      </c>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301"/>
      <c r="AZ173" s="301"/>
      <c r="BA173" s="301"/>
      <c r="BB173" s="301"/>
      <c r="BC173" s="558" t="s">
        <v>191</v>
      </c>
      <c r="BD173" s="558"/>
      <c r="BE173" s="558"/>
      <c r="BF173" s="558"/>
      <c r="BG173" s="558"/>
      <c r="BH173" s="558"/>
      <c r="BI173" s="558"/>
      <c r="BJ173" s="558"/>
      <c r="BK173" s="558"/>
      <c r="BL173" s="259"/>
      <c r="BM173" s="259"/>
      <c r="BN173" s="259"/>
      <c r="BO173" s="259"/>
      <c r="BP173" s="259"/>
      <c r="BQ173" s="259"/>
      <c r="BR173" s="259"/>
      <c r="BS173" s="259"/>
      <c r="BT173" s="259"/>
      <c r="BU173" s="259"/>
      <c r="BV173" s="259"/>
      <c r="BW173" s="259"/>
      <c r="BX173" s="259"/>
      <c r="BY173" s="259"/>
      <c r="BZ173" s="260"/>
      <c r="CG173" s="304" t="s">
        <v>251</v>
      </c>
      <c r="CH173" s="306">
        <f>ROUNDDOWN(ROUNDDOWN('C-2①経費内訳表（１年目）'!$U$54,-3)/3,-3)</f>
        <v>0</v>
      </c>
    </row>
    <row r="174" spans="1:88">
      <c r="B174" s="258"/>
      <c r="C174" s="527" t="s">
        <v>228</v>
      </c>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c r="AN174" s="528"/>
      <c r="AO174" s="529"/>
      <c r="AP174" s="520" t="str">
        <f>IF(AK75="","",'C-1③経費内訳（全体) '!K7-'C-2①経費内訳表（１年目）'!U54-'C-2②経費内訳表（２年目）'!U54)</f>
        <v/>
      </c>
      <c r="AQ174" s="520"/>
      <c r="AR174" s="520"/>
      <c r="AS174" s="520"/>
      <c r="AT174" s="520"/>
      <c r="AU174" s="520"/>
      <c r="AV174" s="520"/>
      <c r="AW174" s="520"/>
      <c r="AX174" s="520"/>
      <c r="AY174" s="520"/>
      <c r="AZ174" s="520"/>
      <c r="BA174" s="520"/>
      <c r="BB174" s="520"/>
      <c r="BC174" s="519" t="s">
        <v>7</v>
      </c>
      <c r="BD174" s="519"/>
      <c r="BE174" s="519"/>
      <c r="BF174" s="519"/>
      <c r="BG174" s="519"/>
      <c r="BH174" s="519"/>
      <c r="BI174" s="519"/>
      <c r="BJ174" s="519"/>
      <c r="BK174" s="519"/>
      <c r="BL174" s="259"/>
      <c r="BM174" s="259"/>
      <c r="BN174" s="259"/>
      <c r="BO174" s="259"/>
      <c r="BP174" s="259"/>
      <c r="BQ174" s="259"/>
      <c r="BR174" s="259"/>
      <c r="BS174" s="259"/>
      <c r="BT174" s="259"/>
      <c r="BU174" s="259"/>
      <c r="BV174" s="259"/>
      <c r="BW174" s="259"/>
      <c r="BX174" s="259"/>
      <c r="BY174" s="259"/>
      <c r="BZ174" s="260"/>
      <c r="CG174" s="237"/>
    </row>
    <row r="175" spans="1:88">
      <c r="B175" s="258"/>
      <c r="C175" s="546" t="s">
        <v>229</v>
      </c>
      <c r="D175" s="547"/>
      <c r="E175" s="547"/>
      <c r="F175" s="547"/>
      <c r="G175" s="547"/>
      <c r="H175" s="547"/>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7"/>
      <c r="AL175" s="547"/>
      <c r="AM175" s="547"/>
      <c r="AN175" s="547"/>
      <c r="AO175" s="548"/>
      <c r="AP175" s="520" t="str">
        <f>IF(AK75="","",'C-1③経費内訳（全体) '!K9-(ROUNDDOWN(ROUNDDOWN('C-2①経費内訳表（１年目）'!$U$54,-3)/3,-3)+(ROUNDDOWN(ROUNDDOWN('C-2②経費内訳表（２年目）'!$U$54,-3)/3,-3))))</f>
        <v/>
      </c>
      <c r="AQ175" s="520"/>
      <c r="AR175" s="520"/>
      <c r="AS175" s="520"/>
      <c r="AT175" s="520"/>
      <c r="AU175" s="520"/>
      <c r="AV175" s="520"/>
      <c r="AW175" s="520"/>
      <c r="AX175" s="520"/>
      <c r="AY175" s="520"/>
      <c r="AZ175" s="520"/>
      <c r="BA175" s="520"/>
      <c r="BB175" s="520"/>
      <c r="BC175" s="519" t="s">
        <v>7</v>
      </c>
      <c r="BD175" s="519"/>
      <c r="BE175" s="519"/>
      <c r="BF175" s="519"/>
      <c r="BG175" s="519"/>
      <c r="BH175" s="519"/>
      <c r="BI175" s="519"/>
      <c r="BJ175" s="519"/>
      <c r="BK175" s="519"/>
      <c r="BL175" s="259"/>
      <c r="BM175" s="259"/>
      <c r="BN175" s="259"/>
      <c r="BO175" s="259"/>
      <c r="BP175" s="259"/>
      <c r="BQ175" s="259"/>
      <c r="BR175" s="259"/>
      <c r="BS175" s="259"/>
      <c r="BT175" s="259"/>
      <c r="BU175" s="259"/>
      <c r="BV175" s="259"/>
      <c r="BW175" s="259"/>
      <c r="BX175" s="259"/>
      <c r="BY175" s="259"/>
      <c r="BZ175" s="260"/>
      <c r="CG175" s="304" t="s">
        <v>252</v>
      </c>
      <c r="CH175" s="306">
        <f>ROUNDDOWN(ROUNDDOWN('C-2②経費内訳表（２年目）'!$U$54,-3)/3,-3)</f>
        <v>0</v>
      </c>
    </row>
    <row r="176" spans="1:88">
      <c r="B176" s="258"/>
      <c r="C176" s="519" t="s">
        <v>230</v>
      </c>
      <c r="D176" s="519"/>
      <c r="E176" s="519"/>
      <c r="F176" s="519"/>
      <c r="G176" s="519"/>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519"/>
      <c r="AO176" s="519"/>
      <c r="AP176" s="520" t="str">
        <f>IF(AK75="","",AP174-AP175)</f>
        <v/>
      </c>
      <c r="AQ176" s="542"/>
      <c r="AR176" s="542"/>
      <c r="AS176" s="542"/>
      <c r="AT176" s="542"/>
      <c r="AU176" s="542"/>
      <c r="AV176" s="542"/>
      <c r="AW176" s="542"/>
      <c r="AX176" s="542"/>
      <c r="AY176" s="542"/>
      <c r="AZ176" s="542"/>
      <c r="BA176" s="542"/>
      <c r="BB176" s="542"/>
      <c r="BC176" s="519" t="s">
        <v>203</v>
      </c>
      <c r="BD176" s="519"/>
      <c r="BE176" s="519"/>
      <c r="BF176" s="519"/>
      <c r="BG176" s="519"/>
      <c r="BH176" s="519"/>
      <c r="BI176" s="519"/>
      <c r="BJ176" s="519"/>
      <c r="BK176" s="519"/>
      <c r="BL176" s="259"/>
      <c r="BM176" s="259"/>
      <c r="BN176" s="259"/>
      <c r="BO176" s="259"/>
      <c r="BP176" s="259"/>
      <c r="BQ176" s="259"/>
      <c r="BR176" s="259"/>
      <c r="BS176" s="259"/>
      <c r="BT176" s="259"/>
      <c r="BU176" s="259"/>
      <c r="BV176" s="259"/>
      <c r="BW176" s="259"/>
      <c r="BX176" s="259"/>
      <c r="BY176" s="259"/>
      <c r="BZ176" s="260"/>
      <c r="CG176" s="305" t="s">
        <v>253</v>
      </c>
    </row>
    <row r="177" spans="2:87">
      <c r="B177" s="258"/>
      <c r="C177" s="519" t="s">
        <v>231</v>
      </c>
      <c r="D177" s="519"/>
      <c r="E177" s="519"/>
      <c r="F177" s="519"/>
      <c r="G177" s="519"/>
      <c r="H177" s="519"/>
      <c r="I177" s="519"/>
      <c r="J177" s="519"/>
      <c r="K177" s="519"/>
      <c r="L177" s="519"/>
      <c r="M177" s="519"/>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19"/>
      <c r="AL177" s="519"/>
      <c r="AM177" s="519"/>
      <c r="AN177" s="519"/>
      <c r="AO177" s="519"/>
      <c r="AP177" s="520" t="str">
        <f>IF(AK75="","",IF(AP176=0,"",ROUNDDOWN(AP176/ROUNDDOWN(AK75,2),0)))</f>
        <v/>
      </c>
      <c r="AQ177" s="520"/>
      <c r="AR177" s="520"/>
      <c r="AS177" s="520"/>
      <c r="AT177" s="520"/>
      <c r="AU177" s="520"/>
      <c r="AV177" s="520"/>
      <c r="AW177" s="520"/>
      <c r="AX177" s="520"/>
      <c r="AY177" s="520"/>
      <c r="AZ177" s="520"/>
      <c r="BA177" s="520"/>
      <c r="BB177" s="520"/>
      <c r="BC177" s="519" t="s">
        <v>179</v>
      </c>
      <c r="BD177" s="519"/>
      <c r="BE177" s="519"/>
      <c r="BF177" s="519"/>
      <c r="BG177" s="519"/>
      <c r="BH177" s="519"/>
      <c r="BI177" s="519"/>
      <c r="BJ177" s="519"/>
      <c r="BK177" s="519"/>
      <c r="BL177" s="259"/>
      <c r="BM177" s="259"/>
      <c r="BN177" s="259"/>
      <c r="BO177" s="259"/>
      <c r="BP177" s="259"/>
      <c r="BQ177" s="259"/>
      <c r="BR177" s="259"/>
      <c r="BS177" s="259"/>
      <c r="BT177" s="259"/>
      <c r="BU177" s="259"/>
      <c r="BV177" s="259"/>
      <c r="BW177" s="259"/>
      <c r="BX177" s="259"/>
      <c r="BY177" s="259"/>
      <c r="BZ177" s="260"/>
      <c r="CG177" s="304" t="s">
        <v>254</v>
      </c>
      <c r="CH177" s="306">
        <f>'C-1③経費内訳（全体) '!K9</f>
        <v>0</v>
      </c>
    </row>
    <row r="178" spans="2:87">
      <c r="B178" s="258"/>
      <c r="C178" s="519" t="s">
        <v>190</v>
      </c>
      <c r="D178" s="519"/>
      <c r="E178" s="519"/>
      <c r="F178" s="519"/>
      <c r="G178" s="519"/>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20" t="str">
        <f>IF(AP177=0,"",IF(AK75="","",IF(AK75&lt;10,300800,IF(AK75&lt;50,238200,IF(AK75&gt;=50,198000,"")))))</f>
        <v/>
      </c>
      <c r="AQ178" s="520"/>
      <c r="AR178" s="520"/>
      <c r="AS178" s="520"/>
      <c r="AT178" s="520"/>
      <c r="AU178" s="520"/>
      <c r="AV178" s="520"/>
      <c r="AW178" s="520"/>
      <c r="AX178" s="520"/>
      <c r="AY178" s="520"/>
      <c r="AZ178" s="520"/>
      <c r="BA178" s="520"/>
      <c r="BB178" s="520"/>
      <c r="BC178" s="519" t="s">
        <v>179</v>
      </c>
      <c r="BD178" s="519"/>
      <c r="BE178" s="519"/>
      <c r="BF178" s="519"/>
      <c r="BG178" s="519"/>
      <c r="BH178" s="519"/>
      <c r="BI178" s="519"/>
      <c r="BJ178" s="519"/>
      <c r="BK178" s="519"/>
      <c r="BL178" s="259"/>
      <c r="BM178" s="259"/>
      <c r="BN178" s="259"/>
      <c r="BO178" s="259"/>
      <c r="BP178" s="259"/>
      <c r="BQ178" s="259"/>
      <c r="BR178" s="259"/>
      <c r="BS178" s="259"/>
      <c r="BT178" s="259"/>
      <c r="BU178" s="259"/>
      <c r="BV178" s="259"/>
      <c r="BW178" s="259"/>
      <c r="BX178" s="259"/>
      <c r="BY178" s="259"/>
      <c r="BZ178" s="260"/>
    </row>
    <row r="179" spans="2:87">
      <c r="B179" s="258"/>
      <c r="C179" s="519" t="s">
        <v>204</v>
      </c>
      <c r="D179" s="519"/>
      <c r="E179" s="519"/>
      <c r="F179" s="519"/>
      <c r="G179" s="519"/>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678" t="str">
        <f>IF(AP177=0,"",IF(OR(AP177="",AP178=""),"",IF(AP177&lt;=AP178,"〇","×")))</f>
        <v/>
      </c>
      <c r="AQ179" s="678"/>
      <c r="AR179" s="678"/>
      <c r="AS179" s="678"/>
      <c r="AT179" s="678"/>
      <c r="AU179" s="678"/>
      <c r="AV179" s="678"/>
      <c r="AW179" s="678"/>
      <c r="AX179" s="678"/>
      <c r="AY179" s="678"/>
      <c r="AZ179" s="678"/>
      <c r="BA179" s="678"/>
      <c r="BB179" s="678"/>
      <c r="BC179" s="287"/>
      <c r="BD179" s="288"/>
      <c r="BE179" s="288"/>
      <c r="BF179" s="288"/>
      <c r="BG179" s="288"/>
      <c r="BH179" s="288"/>
      <c r="BI179" s="288"/>
      <c r="BJ179" s="288"/>
      <c r="BK179" s="288"/>
      <c r="BL179" s="259"/>
      <c r="BM179" s="259"/>
      <c r="BN179" s="259"/>
      <c r="BO179" s="259"/>
      <c r="BP179" s="259"/>
      <c r="BQ179" s="259"/>
      <c r="BR179" s="259"/>
      <c r="BS179" s="259"/>
      <c r="BT179" s="259"/>
      <c r="BU179" s="259"/>
      <c r="BV179" s="259"/>
      <c r="BW179" s="259"/>
      <c r="BX179" s="259"/>
      <c r="BY179" s="259"/>
      <c r="BZ179" s="260"/>
    </row>
    <row r="180" spans="2:87" ht="17.25" customHeight="1">
      <c r="B180" s="334" t="s">
        <v>207</v>
      </c>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6"/>
      <c r="CB180" s="243"/>
      <c r="CC180" s="242"/>
      <c r="CD180" s="242"/>
      <c r="CE180" s="242"/>
      <c r="CF180" s="242"/>
      <c r="CG180" s="242"/>
      <c r="CH180" s="242"/>
      <c r="CI180" s="242"/>
    </row>
    <row r="181" spans="2:87" ht="17.25" customHeight="1">
      <c r="B181" s="334"/>
      <c r="C181" s="346" t="s">
        <v>256</v>
      </c>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60"/>
      <c r="BJ181" s="360"/>
      <c r="BK181" s="360"/>
      <c r="BL181" s="360"/>
      <c r="BM181" s="360"/>
      <c r="BN181" s="360"/>
      <c r="BO181" s="335"/>
      <c r="BP181" s="335"/>
      <c r="BQ181" s="335"/>
      <c r="BR181" s="335"/>
      <c r="BS181" s="335"/>
      <c r="BT181" s="335"/>
      <c r="BU181" s="335"/>
      <c r="BV181" s="335"/>
      <c r="BW181" s="335"/>
      <c r="BX181" s="335"/>
      <c r="BY181" s="335"/>
      <c r="BZ181" s="336"/>
      <c r="CB181" s="242"/>
      <c r="CC181" s="242"/>
      <c r="CD181" s="242"/>
      <c r="CE181" s="242"/>
      <c r="CF181" s="242"/>
      <c r="CG181" s="242"/>
      <c r="CH181" s="242"/>
      <c r="CI181" s="242"/>
    </row>
    <row r="182" spans="2:87" ht="17.25" customHeight="1">
      <c r="B182" s="334"/>
      <c r="C182" s="550" t="s">
        <v>255</v>
      </c>
      <c r="D182" s="550"/>
      <c r="E182" s="550"/>
      <c r="F182" s="550"/>
      <c r="G182" s="550"/>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50"/>
      <c r="AL182" s="550"/>
      <c r="AM182" s="550"/>
      <c r="AN182" s="550"/>
      <c r="AO182" s="550"/>
      <c r="AP182" s="541"/>
      <c r="AQ182" s="541"/>
      <c r="AR182" s="541"/>
      <c r="AS182" s="541"/>
      <c r="AT182" s="541"/>
      <c r="AU182" s="541"/>
      <c r="AV182" s="541"/>
      <c r="AW182" s="541"/>
      <c r="AX182" s="541"/>
      <c r="AY182" s="541"/>
      <c r="AZ182" s="541"/>
      <c r="BA182" s="541"/>
      <c r="BB182" s="541"/>
      <c r="BC182" s="307"/>
      <c r="BD182" s="290"/>
      <c r="BE182" s="290"/>
      <c r="BF182" s="290"/>
      <c r="BG182" s="290"/>
      <c r="BH182" s="290"/>
      <c r="BI182" s="290"/>
      <c r="BJ182" s="290"/>
      <c r="BK182" s="290"/>
      <c r="BL182" s="360"/>
      <c r="BM182" s="360"/>
      <c r="BN182" s="360"/>
      <c r="BO182" s="335"/>
      <c r="BP182" s="335"/>
      <c r="BQ182" s="335"/>
      <c r="BR182" s="335"/>
      <c r="BS182" s="335"/>
      <c r="BT182" s="335"/>
      <c r="BU182" s="335"/>
      <c r="BV182" s="335"/>
      <c r="BW182" s="335"/>
      <c r="BX182" s="335"/>
      <c r="BY182" s="335"/>
      <c r="BZ182" s="336"/>
      <c r="CB182" s="242"/>
      <c r="CC182" s="242"/>
      <c r="CD182" s="242"/>
      <c r="CE182" s="242"/>
      <c r="CF182" s="242"/>
      <c r="CG182" s="242"/>
      <c r="CH182" s="242"/>
      <c r="CI182" s="242"/>
    </row>
    <row r="183" spans="2:87" ht="30.75" customHeight="1">
      <c r="B183" s="334"/>
      <c r="C183" s="551" t="s">
        <v>279</v>
      </c>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552"/>
      <c r="AM183" s="552"/>
      <c r="AN183" s="552"/>
      <c r="AO183" s="552"/>
      <c r="AP183" s="541"/>
      <c r="AQ183" s="541"/>
      <c r="AR183" s="541"/>
      <c r="AS183" s="541"/>
      <c r="AT183" s="541"/>
      <c r="AU183" s="541"/>
      <c r="AV183" s="541"/>
      <c r="AW183" s="541"/>
      <c r="AX183" s="541"/>
      <c r="AY183" s="541"/>
      <c r="AZ183" s="541"/>
      <c r="BA183" s="541"/>
      <c r="BB183" s="541"/>
      <c r="BC183" s="553" t="s">
        <v>260</v>
      </c>
      <c r="BD183" s="543"/>
      <c r="BE183" s="543"/>
      <c r="BF183" s="543"/>
      <c r="BG183" s="543"/>
      <c r="BH183" s="543"/>
      <c r="BI183" s="543"/>
      <c r="BJ183" s="543"/>
      <c r="BK183" s="543"/>
      <c r="BL183" s="543"/>
      <c r="BM183" s="543"/>
      <c r="BN183" s="543"/>
      <c r="BO183" s="543"/>
      <c r="BP183" s="543"/>
      <c r="BQ183" s="543"/>
      <c r="BR183" s="543"/>
      <c r="BS183" s="543"/>
      <c r="BT183" s="543"/>
      <c r="BU183" s="543"/>
      <c r="BV183" s="543"/>
      <c r="BW183" s="543"/>
      <c r="BX183" s="543"/>
      <c r="BY183" s="543"/>
      <c r="BZ183" s="554"/>
      <c r="CB183" s="242"/>
      <c r="CC183" s="242"/>
      <c r="CD183" s="242"/>
      <c r="CE183" s="242"/>
      <c r="CF183" s="242"/>
      <c r="CG183" s="242"/>
      <c r="CH183" s="242"/>
      <c r="CI183" s="242"/>
    </row>
    <row r="184" spans="2:87" ht="30.75" customHeight="1">
      <c r="B184" s="334"/>
      <c r="C184" s="533" t="s">
        <v>280</v>
      </c>
      <c r="D184" s="534"/>
      <c r="E184" s="534"/>
      <c r="F184" s="534"/>
      <c r="G184" s="534"/>
      <c r="H184" s="534"/>
      <c r="I184" s="534"/>
      <c r="J184" s="534"/>
      <c r="K184" s="534"/>
      <c r="L184" s="534"/>
      <c r="M184" s="534"/>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4"/>
      <c r="AJ184" s="534"/>
      <c r="AK184" s="534"/>
      <c r="AL184" s="534"/>
      <c r="AM184" s="534"/>
      <c r="AN184" s="534"/>
      <c r="AO184" s="534"/>
      <c r="AP184" s="538"/>
      <c r="AQ184" s="539"/>
      <c r="AR184" s="539"/>
      <c r="AS184" s="539"/>
      <c r="AT184" s="539"/>
      <c r="AU184" s="539"/>
      <c r="AV184" s="539"/>
      <c r="AW184" s="539"/>
      <c r="AX184" s="539"/>
      <c r="AY184" s="539"/>
      <c r="AZ184" s="539"/>
      <c r="BA184" s="539"/>
      <c r="BB184" s="540"/>
      <c r="BC184" s="519" t="s">
        <v>7</v>
      </c>
      <c r="BD184" s="519"/>
      <c r="BE184" s="553" t="s">
        <v>259</v>
      </c>
      <c r="BF184" s="543"/>
      <c r="BG184" s="543"/>
      <c r="BH184" s="543"/>
      <c r="BI184" s="543"/>
      <c r="BJ184" s="543"/>
      <c r="BK184" s="543"/>
      <c r="BL184" s="543"/>
      <c r="BM184" s="543"/>
      <c r="BN184" s="543"/>
      <c r="BO184" s="543"/>
      <c r="BP184" s="543"/>
      <c r="BQ184" s="543"/>
      <c r="BR184" s="543"/>
      <c r="BS184" s="543"/>
      <c r="BT184" s="543"/>
      <c r="BU184" s="543"/>
      <c r="BV184" s="543"/>
      <c r="BW184" s="543"/>
      <c r="BX184" s="543"/>
      <c r="BY184" s="543"/>
      <c r="BZ184" s="554"/>
      <c r="CB184" s="242"/>
      <c r="CC184" s="242"/>
      <c r="CD184" s="242"/>
      <c r="CE184" s="242"/>
      <c r="CF184" s="242"/>
      <c r="CG184" s="242"/>
      <c r="CH184" s="242"/>
      <c r="CI184" s="242"/>
    </row>
    <row r="185" spans="2:87" ht="30.75" customHeight="1">
      <c r="B185" s="334"/>
      <c r="C185" s="533" t="s">
        <v>281</v>
      </c>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4"/>
      <c r="Z185" s="534"/>
      <c r="AA185" s="534"/>
      <c r="AB185" s="534"/>
      <c r="AC185" s="534"/>
      <c r="AD185" s="534"/>
      <c r="AE185" s="534"/>
      <c r="AF185" s="534"/>
      <c r="AG185" s="534"/>
      <c r="AH185" s="534"/>
      <c r="AI185" s="534"/>
      <c r="AJ185" s="534"/>
      <c r="AK185" s="534"/>
      <c r="AL185" s="534"/>
      <c r="AM185" s="534"/>
      <c r="AN185" s="534"/>
      <c r="AO185" s="534"/>
      <c r="AP185" s="535" t="str">
        <f>IF($AP$183="","",IF($AP$183="切り分けできる",0,ROUNDDOWN(ROUNDDOWN($AK$76,1)*20000,0)))</f>
        <v/>
      </c>
      <c r="AQ185" s="536"/>
      <c r="AR185" s="536"/>
      <c r="AS185" s="536"/>
      <c r="AT185" s="536"/>
      <c r="AU185" s="536"/>
      <c r="AV185" s="536"/>
      <c r="AW185" s="536"/>
      <c r="AX185" s="536"/>
      <c r="AY185" s="536"/>
      <c r="AZ185" s="536"/>
      <c r="BA185" s="536"/>
      <c r="BB185" s="537"/>
      <c r="BC185" s="519" t="s">
        <v>7</v>
      </c>
      <c r="BD185" s="519"/>
      <c r="BE185" s="290"/>
      <c r="BF185" s="290"/>
      <c r="BG185" s="290"/>
      <c r="BH185" s="290"/>
      <c r="BI185" s="290"/>
      <c r="BJ185" s="290"/>
      <c r="BK185" s="290"/>
      <c r="BL185" s="360"/>
      <c r="BM185" s="360"/>
      <c r="BN185" s="360"/>
      <c r="BO185" s="335"/>
      <c r="BP185" s="335"/>
      <c r="BQ185" s="335"/>
      <c r="BR185" s="335"/>
      <c r="BS185" s="335"/>
      <c r="BT185" s="335"/>
      <c r="BU185" s="335"/>
      <c r="BV185" s="335"/>
      <c r="BW185" s="335"/>
      <c r="BX185" s="335"/>
      <c r="BY185" s="335"/>
      <c r="BZ185" s="336"/>
      <c r="CB185" s="242"/>
      <c r="CC185" s="242"/>
      <c r="CD185" s="242"/>
      <c r="CE185" s="242"/>
      <c r="CF185" s="242"/>
      <c r="CG185" s="242"/>
      <c r="CH185" s="242"/>
      <c r="CI185" s="242"/>
    </row>
    <row r="186" spans="2:87" ht="17.25" customHeight="1">
      <c r="B186" s="334"/>
      <c r="C186" s="527" t="s">
        <v>257</v>
      </c>
      <c r="D186" s="528"/>
      <c r="E186" s="528"/>
      <c r="F186" s="528"/>
      <c r="G186" s="528"/>
      <c r="H186" s="528"/>
      <c r="I186" s="528"/>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9"/>
      <c r="AP186" s="535" t="str">
        <f>IF(AP182="","",IF(AK76="","",IF(AND(AP182="導入する",AP183=""),"",IF(AND(AP182="導入する",AP183="切り分けできる",AP184=""),"",'C-2①経費内訳表（１年目）'!U54+'C-2②経費内訳表（２年目）'!U54))))</f>
        <v/>
      </c>
      <c r="AQ186" s="536"/>
      <c r="AR186" s="536"/>
      <c r="AS186" s="536"/>
      <c r="AT186" s="536"/>
      <c r="AU186" s="536"/>
      <c r="AV186" s="536"/>
      <c r="AW186" s="536"/>
      <c r="AX186" s="536"/>
      <c r="AY186" s="536"/>
      <c r="AZ186" s="536"/>
      <c r="BA186" s="536"/>
      <c r="BB186" s="537"/>
      <c r="BC186" s="519" t="s">
        <v>7</v>
      </c>
      <c r="BD186" s="519"/>
      <c r="BE186" s="323"/>
      <c r="BF186" s="323"/>
      <c r="BG186" s="323"/>
      <c r="BH186" s="323"/>
      <c r="BI186" s="361"/>
      <c r="BJ186" s="361"/>
      <c r="BK186" s="361"/>
      <c r="BL186" s="360"/>
      <c r="BM186" s="360"/>
      <c r="BN186" s="360"/>
      <c r="BO186" s="335"/>
      <c r="BP186" s="335"/>
      <c r="BQ186" s="335"/>
      <c r="BR186" s="335"/>
      <c r="BS186" s="335"/>
      <c r="BT186" s="335"/>
      <c r="BU186" s="335"/>
      <c r="BV186" s="335"/>
      <c r="BW186" s="335"/>
      <c r="BX186" s="335"/>
      <c r="BY186" s="335"/>
      <c r="BZ186" s="336"/>
      <c r="CB186" s="242"/>
      <c r="CC186" s="242"/>
      <c r="CD186" s="242"/>
      <c r="CE186" s="242"/>
      <c r="CF186" s="242"/>
      <c r="CG186" s="242"/>
      <c r="CH186" s="242"/>
      <c r="CI186" s="242"/>
    </row>
    <row r="187" spans="2:87" ht="17.25" customHeight="1">
      <c r="B187" s="334"/>
      <c r="C187" s="527" t="s">
        <v>264</v>
      </c>
      <c r="D187" s="528"/>
      <c r="E187" s="528"/>
      <c r="F187" s="528"/>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9"/>
      <c r="AP187" s="535" t="str">
        <f>IF(AK76="","",IF(AP186="","",IF(AP186=0,"",IF(AP186&lt;SUM(AP184,AP185),"",ROUNDDOWN((AP186-SUM(AP184,AP185))/ROUNDDOWN(AK76,1),0)))))</f>
        <v/>
      </c>
      <c r="AQ187" s="536"/>
      <c r="AR187" s="536"/>
      <c r="AS187" s="536"/>
      <c r="AT187" s="536"/>
      <c r="AU187" s="536"/>
      <c r="AV187" s="536"/>
      <c r="AW187" s="536"/>
      <c r="AX187" s="536"/>
      <c r="AY187" s="536"/>
      <c r="AZ187" s="536"/>
      <c r="BA187" s="536"/>
      <c r="BB187" s="537"/>
      <c r="BC187" s="546" t="s">
        <v>179</v>
      </c>
      <c r="BD187" s="547"/>
      <c r="BE187" s="547"/>
      <c r="BF187" s="547"/>
      <c r="BG187" s="547"/>
      <c r="BH187" s="548"/>
      <c r="BI187" s="555" t="s">
        <v>265</v>
      </c>
      <c r="BJ187" s="556"/>
      <c r="BK187" s="556"/>
      <c r="BL187" s="556"/>
      <c r="BM187" s="556"/>
      <c r="BN187" s="556"/>
      <c r="BO187" s="556"/>
      <c r="BP187" s="556"/>
      <c r="BQ187" s="556"/>
      <c r="BR187" s="556"/>
      <c r="BS187" s="556"/>
      <c r="BT187" s="556"/>
      <c r="BU187" s="556"/>
      <c r="BV187" s="556"/>
      <c r="BW187" s="556"/>
      <c r="BX187" s="556"/>
      <c r="BY187" s="556"/>
      <c r="BZ187" s="557"/>
      <c r="CB187" s="242"/>
      <c r="CC187" s="242"/>
      <c r="CD187" s="242"/>
      <c r="CE187" s="242"/>
      <c r="CF187" s="242"/>
      <c r="CG187" s="242"/>
      <c r="CH187" s="242"/>
      <c r="CI187" s="242"/>
    </row>
    <row r="188" spans="2:87" ht="17.25" customHeight="1">
      <c r="B188" s="334"/>
      <c r="C188" s="527" t="s">
        <v>258</v>
      </c>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9"/>
      <c r="AP188" s="535" t="str">
        <f>IF(AK76="","",IF(AP187="","",IF(BC76="業務用",210000,IF(BC76="家庭用",165000,""))))</f>
        <v/>
      </c>
      <c r="AQ188" s="536"/>
      <c r="AR188" s="536"/>
      <c r="AS188" s="536"/>
      <c r="AT188" s="536"/>
      <c r="AU188" s="536"/>
      <c r="AV188" s="536"/>
      <c r="AW188" s="536"/>
      <c r="AX188" s="536"/>
      <c r="AY188" s="536"/>
      <c r="AZ188" s="536"/>
      <c r="BA188" s="536"/>
      <c r="BB188" s="537"/>
      <c r="BC188" s="546" t="s">
        <v>179</v>
      </c>
      <c r="BD188" s="547"/>
      <c r="BE188" s="547"/>
      <c r="BF188" s="547"/>
      <c r="BG188" s="547"/>
      <c r="BH188" s="548"/>
      <c r="BI188" s="555"/>
      <c r="BJ188" s="556"/>
      <c r="BK188" s="556"/>
      <c r="BL188" s="556"/>
      <c r="BM188" s="556"/>
      <c r="BN188" s="556"/>
      <c r="BO188" s="556"/>
      <c r="BP188" s="556"/>
      <c r="BQ188" s="556"/>
      <c r="BR188" s="556"/>
      <c r="BS188" s="556"/>
      <c r="BT188" s="556"/>
      <c r="BU188" s="556"/>
      <c r="BV188" s="556"/>
      <c r="BW188" s="556"/>
      <c r="BX188" s="556"/>
      <c r="BY188" s="556"/>
      <c r="BZ188" s="557"/>
      <c r="CB188" s="242"/>
      <c r="CC188" s="242"/>
      <c r="CD188" s="242"/>
      <c r="CE188" s="242"/>
      <c r="CF188" s="242"/>
      <c r="CG188" s="242"/>
      <c r="CH188" s="242"/>
      <c r="CI188" s="242"/>
    </row>
    <row r="189" spans="2:87" ht="18.75" customHeight="1">
      <c r="B189" s="334"/>
      <c r="C189" s="527" t="s">
        <v>204</v>
      </c>
      <c r="D189" s="528"/>
      <c r="E189" s="528"/>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9"/>
      <c r="AP189" s="530" t="str">
        <f>IF(OR(AK76="",AP182=""),"",IF(AP188="","",IF(AP187&lt;=AP188,"〇","×")))</f>
        <v/>
      </c>
      <c r="AQ189" s="531"/>
      <c r="AR189" s="531"/>
      <c r="AS189" s="531"/>
      <c r="AT189" s="531"/>
      <c r="AU189" s="531"/>
      <c r="AV189" s="531"/>
      <c r="AW189" s="531"/>
      <c r="AX189" s="531"/>
      <c r="AY189" s="531"/>
      <c r="AZ189" s="531"/>
      <c r="BA189" s="531"/>
      <c r="BB189" s="532"/>
      <c r="BC189" s="346"/>
      <c r="BD189" s="346"/>
      <c r="BE189" s="346"/>
      <c r="BF189" s="346"/>
      <c r="BG189" s="346"/>
      <c r="BH189" s="346"/>
      <c r="BI189" s="360"/>
      <c r="BJ189" s="360"/>
      <c r="BK189" s="360"/>
      <c r="BL189" s="360"/>
      <c r="BM189" s="360"/>
      <c r="BN189" s="360"/>
      <c r="BO189" s="335"/>
      <c r="BP189" s="335"/>
      <c r="BQ189" s="335"/>
      <c r="BR189" s="335"/>
      <c r="BS189" s="335"/>
      <c r="BT189" s="335"/>
      <c r="BU189" s="335"/>
      <c r="BV189" s="335"/>
      <c r="BW189" s="335"/>
      <c r="BX189" s="335"/>
      <c r="BY189" s="335"/>
      <c r="BZ189" s="336"/>
      <c r="CB189" s="242"/>
      <c r="CC189" s="242"/>
      <c r="CD189" s="242"/>
      <c r="CE189" s="242"/>
      <c r="CF189" s="242"/>
      <c r="CG189" s="242"/>
      <c r="CH189" s="242"/>
      <c r="CI189" s="242"/>
    </row>
    <row r="190" spans="2:87" ht="17.25" customHeight="1" thickBot="1">
      <c r="B190" s="337"/>
      <c r="C190" s="362"/>
      <c r="D190" s="362"/>
      <c r="E190" s="362"/>
      <c r="F190" s="362"/>
      <c r="G190" s="362"/>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3"/>
      <c r="BJ190" s="363"/>
      <c r="BK190" s="363"/>
      <c r="BL190" s="363"/>
      <c r="BM190" s="363"/>
      <c r="BN190" s="363"/>
      <c r="BO190" s="338"/>
      <c r="BP190" s="338"/>
      <c r="BQ190" s="338"/>
      <c r="BR190" s="338"/>
      <c r="BS190" s="338"/>
      <c r="BT190" s="338"/>
      <c r="BU190" s="338"/>
      <c r="BV190" s="338"/>
      <c r="BW190" s="338"/>
      <c r="BX190" s="338"/>
      <c r="BY190" s="338"/>
      <c r="BZ190" s="339"/>
      <c r="CB190" s="242"/>
      <c r="CC190" s="242"/>
      <c r="CD190" s="242"/>
      <c r="CE190" s="242"/>
      <c r="CF190" s="242"/>
      <c r="CG190" s="242"/>
      <c r="CH190" s="242"/>
      <c r="CI190" s="242"/>
    </row>
    <row r="191" spans="2:87">
      <c r="B191" s="261"/>
      <c r="C191" s="289" t="s">
        <v>8</v>
      </c>
      <c r="D191" s="289"/>
      <c r="E191" s="289"/>
      <c r="F191" s="289"/>
      <c r="G191" s="289"/>
      <c r="H191" s="289"/>
      <c r="I191" s="289"/>
      <c r="J191" s="289"/>
      <c r="K191" s="289"/>
      <c r="L191" s="289"/>
      <c r="M191" s="289"/>
      <c r="N191" s="289"/>
      <c r="O191" s="289"/>
      <c r="P191" s="289"/>
      <c r="Q191" s="289"/>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c r="BS191" s="262"/>
      <c r="BT191" s="262"/>
      <c r="BU191" s="262"/>
      <c r="BV191" s="262"/>
      <c r="BW191" s="262"/>
      <c r="BX191" s="262"/>
      <c r="BY191" s="262"/>
      <c r="BZ191" s="263"/>
    </row>
    <row r="192" spans="2:87" ht="17.25" customHeight="1">
      <c r="B192" s="462"/>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3"/>
      <c r="AG192" s="463"/>
      <c r="AH192" s="463"/>
      <c r="AI192" s="463"/>
      <c r="AJ192" s="463"/>
      <c r="AK192" s="463"/>
      <c r="AL192" s="463"/>
      <c r="AM192" s="463"/>
      <c r="AN192" s="463"/>
      <c r="AO192" s="463"/>
      <c r="AP192" s="463"/>
      <c r="AQ192" s="463"/>
      <c r="AR192" s="463"/>
      <c r="AS192" s="463"/>
      <c r="AT192" s="463"/>
      <c r="AU192" s="463"/>
      <c r="AV192" s="463"/>
      <c r="AW192" s="463"/>
      <c r="AX192" s="463"/>
      <c r="AY192" s="463"/>
      <c r="AZ192" s="463"/>
      <c r="BA192" s="463"/>
      <c r="BB192" s="463"/>
      <c r="BC192" s="463"/>
      <c r="BD192" s="463"/>
      <c r="BE192" s="463"/>
      <c r="BF192" s="463"/>
      <c r="BG192" s="463"/>
      <c r="BH192" s="463"/>
      <c r="BI192" s="463"/>
      <c r="BJ192" s="463"/>
      <c r="BK192" s="463"/>
      <c r="BL192" s="463"/>
      <c r="BM192" s="463"/>
      <c r="BN192" s="463"/>
      <c r="BO192" s="463"/>
      <c r="BP192" s="463"/>
      <c r="BQ192" s="463"/>
      <c r="BR192" s="463"/>
      <c r="BS192" s="463"/>
      <c r="BT192" s="463"/>
      <c r="BU192" s="463"/>
      <c r="BV192" s="463"/>
      <c r="BW192" s="463"/>
      <c r="BX192" s="463"/>
      <c r="BY192" s="463"/>
      <c r="BZ192" s="464"/>
      <c r="CB192" s="247"/>
      <c r="CC192" s="247"/>
      <c r="CD192" s="247"/>
      <c r="CE192" s="247"/>
      <c r="CF192" s="247"/>
      <c r="CG192" s="247"/>
      <c r="CH192" s="247"/>
      <c r="CI192" s="247"/>
    </row>
    <row r="193" spans="2:87" ht="17.25" customHeight="1">
      <c r="B193" s="462"/>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3"/>
      <c r="AG193" s="463"/>
      <c r="AH193" s="463"/>
      <c r="AI193" s="463"/>
      <c r="AJ193" s="463"/>
      <c r="AK193" s="463"/>
      <c r="AL193" s="463"/>
      <c r="AM193" s="463"/>
      <c r="AN193" s="463"/>
      <c r="AO193" s="463"/>
      <c r="AP193" s="463"/>
      <c r="AQ193" s="463"/>
      <c r="AR193" s="463"/>
      <c r="AS193" s="463"/>
      <c r="AT193" s="463"/>
      <c r="AU193" s="463"/>
      <c r="AV193" s="463"/>
      <c r="AW193" s="463"/>
      <c r="AX193" s="463"/>
      <c r="AY193" s="463"/>
      <c r="AZ193" s="463"/>
      <c r="BA193" s="463"/>
      <c r="BB193" s="463"/>
      <c r="BC193" s="463"/>
      <c r="BD193" s="463"/>
      <c r="BE193" s="463"/>
      <c r="BF193" s="463"/>
      <c r="BG193" s="463"/>
      <c r="BH193" s="463"/>
      <c r="BI193" s="463"/>
      <c r="BJ193" s="463"/>
      <c r="BK193" s="463"/>
      <c r="BL193" s="463"/>
      <c r="BM193" s="463"/>
      <c r="BN193" s="463"/>
      <c r="BO193" s="463"/>
      <c r="BP193" s="463"/>
      <c r="BQ193" s="463"/>
      <c r="BR193" s="463"/>
      <c r="BS193" s="463"/>
      <c r="BT193" s="463"/>
      <c r="BU193" s="463"/>
      <c r="BV193" s="463"/>
      <c r="BW193" s="463"/>
      <c r="BX193" s="463"/>
      <c r="BY193" s="463"/>
      <c r="BZ193" s="464"/>
      <c r="CB193" s="247"/>
      <c r="CC193" s="247"/>
      <c r="CD193" s="247"/>
      <c r="CE193" s="247"/>
      <c r="CF193" s="247"/>
      <c r="CG193" s="247"/>
      <c r="CH193" s="247"/>
      <c r="CI193" s="247"/>
    </row>
    <row r="194" spans="2:87" ht="17.25" customHeight="1">
      <c r="B194" s="462"/>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c r="AA194" s="463"/>
      <c r="AB194" s="463"/>
      <c r="AC194" s="463"/>
      <c r="AD194" s="463"/>
      <c r="AE194" s="463"/>
      <c r="AF194" s="463"/>
      <c r="AG194" s="463"/>
      <c r="AH194" s="463"/>
      <c r="AI194" s="463"/>
      <c r="AJ194" s="463"/>
      <c r="AK194" s="463"/>
      <c r="AL194" s="463"/>
      <c r="AM194" s="463"/>
      <c r="AN194" s="463"/>
      <c r="AO194" s="463"/>
      <c r="AP194" s="463"/>
      <c r="AQ194" s="463"/>
      <c r="AR194" s="463"/>
      <c r="AS194" s="463"/>
      <c r="AT194" s="463"/>
      <c r="AU194" s="463"/>
      <c r="AV194" s="463"/>
      <c r="AW194" s="463"/>
      <c r="AX194" s="463"/>
      <c r="AY194" s="463"/>
      <c r="AZ194" s="463"/>
      <c r="BA194" s="463"/>
      <c r="BB194" s="463"/>
      <c r="BC194" s="463"/>
      <c r="BD194" s="463"/>
      <c r="BE194" s="463"/>
      <c r="BF194" s="463"/>
      <c r="BG194" s="463"/>
      <c r="BH194" s="463"/>
      <c r="BI194" s="463"/>
      <c r="BJ194" s="463"/>
      <c r="BK194" s="463"/>
      <c r="BL194" s="463"/>
      <c r="BM194" s="463"/>
      <c r="BN194" s="463"/>
      <c r="BO194" s="463"/>
      <c r="BP194" s="463"/>
      <c r="BQ194" s="463"/>
      <c r="BR194" s="463"/>
      <c r="BS194" s="463"/>
      <c r="BT194" s="463"/>
      <c r="BU194" s="463"/>
      <c r="BV194" s="463"/>
      <c r="BW194" s="463"/>
      <c r="BX194" s="463"/>
      <c r="BY194" s="463"/>
      <c r="BZ194" s="464"/>
      <c r="CB194" s="247"/>
      <c r="CC194" s="247"/>
      <c r="CD194" s="247"/>
      <c r="CE194" s="247"/>
      <c r="CF194" s="247"/>
      <c r="CG194" s="247"/>
      <c r="CH194" s="247"/>
      <c r="CI194" s="247"/>
    </row>
    <row r="195" spans="2:87" ht="17.25" customHeight="1">
      <c r="B195" s="462"/>
      <c r="C195" s="463"/>
      <c r="D195" s="463"/>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463"/>
      <c r="AK195" s="463"/>
      <c r="AL195" s="463"/>
      <c r="AM195" s="463"/>
      <c r="AN195" s="463"/>
      <c r="AO195" s="463"/>
      <c r="AP195" s="463"/>
      <c r="AQ195" s="463"/>
      <c r="AR195" s="463"/>
      <c r="AS195" s="463"/>
      <c r="AT195" s="463"/>
      <c r="AU195" s="463"/>
      <c r="AV195" s="463"/>
      <c r="AW195" s="463"/>
      <c r="AX195" s="463"/>
      <c r="AY195" s="463"/>
      <c r="AZ195" s="463"/>
      <c r="BA195" s="463"/>
      <c r="BB195" s="463"/>
      <c r="BC195" s="463"/>
      <c r="BD195" s="463"/>
      <c r="BE195" s="463"/>
      <c r="BF195" s="463"/>
      <c r="BG195" s="463"/>
      <c r="BH195" s="463"/>
      <c r="BI195" s="463"/>
      <c r="BJ195" s="463"/>
      <c r="BK195" s="463"/>
      <c r="BL195" s="463"/>
      <c r="BM195" s="463"/>
      <c r="BN195" s="463"/>
      <c r="BO195" s="463"/>
      <c r="BP195" s="463"/>
      <c r="BQ195" s="463"/>
      <c r="BR195" s="463"/>
      <c r="BS195" s="463"/>
      <c r="BT195" s="463"/>
      <c r="BU195" s="463"/>
      <c r="BV195" s="463"/>
      <c r="BW195" s="463"/>
      <c r="BX195" s="463"/>
      <c r="BY195" s="463"/>
      <c r="BZ195" s="464"/>
      <c r="CB195" s="247"/>
      <c r="CC195" s="247"/>
      <c r="CD195" s="247"/>
      <c r="CE195" s="247"/>
      <c r="CF195" s="247"/>
      <c r="CG195" s="247"/>
      <c r="CH195" s="247"/>
      <c r="CI195" s="247"/>
    </row>
    <row r="196" spans="2:87" ht="17.25" customHeight="1">
      <c r="B196" s="462"/>
      <c r="C196" s="463"/>
      <c r="D196" s="463"/>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c r="AA196" s="463"/>
      <c r="AB196" s="463"/>
      <c r="AC196" s="463"/>
      <c r="AD196" s="463"/>
      <c r="AE196" s="463"/>
      <c r="AF196" s="463"/>
      <c r="AG196" s="463"/>
      <c r="AH196" s="463"/>
      <c r="AI196" s="463"/>
      <c r="AJ196" s="463"/>
      <c r="AK196" s="463"/>
      <c r="AL196" s="463"/>
      <c r="AM196" s="463"/>
      <c r="AN196" s="463"/>
      <c r="AO196" s="463"/>
      <c r="AP196" s="463"/>
      <c r="AQ196" s="463"/>
      <c r="AR196" s="463"/>
      <c r="AS196" s="463"/>
      <c r="AT196" s="463"/>
      <c r="AU196" s="463"/>
      <c r="AV196" s="463"/>
      <c r="AW196" s="463"/>
      <c r="AX196" s="463"/>
      <c r="AY196" s="463"/>
      <c r="AZ196" s="463"/>
      <c r="BA196" s="463"/>
      <c r="BB196" s="463"/>
      <c r="BC196" s="463"/>
      <c r="BD196" s="463"/>
      <c r="BE196" s="463"/>
      <c r="BF196" s="463"/>
      <c r="BG196" s="463"/>
      <c r="BH196" s="463"/>
      <c r="BI196" s="463"/>
      <c r="BJ196" s="463"/>
      <c r="BK196" s="463"/>
      <c r="BL196" s="463"/>
      <c r="BM196" s="463"/>
      <c r="BN196" s="463"/>
      <c r="BO196" s="463"/>
      <c r="BP196" s="463"/>
      <c r="BQ196" s="463"/>
      <c r="BR196" s="463"/>
      <c r="BS196" s="463"/>
      <c r="BT196" s="463"/>
      <c r="BU196" s="463"/>
      <c r="BV196" s="463"/>
      <c r="BW196" s="463"/>
      <c r="BX196" s="463"/>
      <c r="BY196" s="463"/>
      <c r="BZ196" s="464"/>
      <c r="CB196" s="247"/>
      <c r="CC196" s="247"/>
      <c r="CD196" s="247"/>
      <c r="CE196" s="247"/>
      <c r="CF196" s="247"/>
      <c r="CG196" s="247"/>
      <c r="CH196" s="247"/>
      <c r="CI196" s="247"/>
    </row>
    <row r="197" spans="2:87" ht="17.25" customHeight="1">
      <c r="B197" s="462"/>
      <c r="C197" s="463"/>
      <c r="D197" s="463"/>
      <c r="E197" s="463"/>
      <c r="F197" s="463"/>
      <c r="G197" s="463"/>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3"/>
      <c r="AY197" s="463"/>
      <c r="AZ197" s="463"/>
      <c r="BA197" s="463"/>
      <c r="BB197" s="463"/>
      <c r="BC197" s="463"/>
      <c r="BD197" s="463"/>
      <c r="BE197" s="463"/>
      <c r="BF197" s="463"/>
      <c r="BG197" s="463"/>
      <c r="BH197" s="463"/>
      <c r="BI197" s="463"/>
      <c r="BJ197" s="463"/>
      <c r="BK197" s="463"/>
      <c r="BL197" s="463"/>
      <c r="BM197" s="463"/>
      <c r="BN197" s="463"/>
      <c r="BO197" s="463"/>
      <c r="BP197" s="463"/>
      <c r="BQ197" s="463"/>
      <c r="BR197" s="463"/>
      <c r="BS197" s="463"/>
      <c r="BT197" s="463"/>
      <c r="BU197" s="463"/>
      <c r="BV197" s="463"/>
      <c r="BW197" s="463"/>
      <c r="BX197" s="463"/>
      <c r="BY197" s="463"/>
      <c r="BZ197" s="464"/>
      <c r="CB197" s="247"/>
      <c r="CC197" s="247"/>
      <c r="CD197" s="247"/>
      <c r="CE197" s="247"/>
      <c r="CF197" s="247"/>
      <c r="CG197" s="247"/>
      <c r="CH197" s="247"/>
      <c r="CI197" s="247"/>
    </row>
    <row r="198" spans="2:87" ht="17.25" customHeight="1">
      <c r="B198" s="462"/>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c r="AA198" s="463"/>
      <c r="AB198" s="463"/>
      <c r="AC198" s="463"/>
      <c r="AD198" s="463"/>
      <c r="AE198" s="463"/>
      <c r="AF198" s="463"/>
      <c r="AG198" s="463"/>
      <c r="AH198" s="463"/>
      <c r="AI198" s="463"/>
      <c r="AJ198" s="463"/>
      <c r="AK198" s="463"/>
      <c r="AL198" s="463"/>
      <c r="AM198" s="463"/>
      <c r="AN198" s="463"/>
      <c r="AO198" s="463"/>
      <c r="AP198" s="463"/>
      <c r="AQ198" s="463"/>
      <c r="AR198" s="463"/>
      <c r="AS198" s="463"/>
      <c r="AT198" s="463"/>
      <c r="AU198" s="463"/>
      <c r="AV198" s="463"/>
      <c r="AW198" s="463"/>
      <c r="AX198" s="463"/>
      <c r="AY198" s="463"/>
      <c r="AZ198" s="463"/>
      <c r="BA198" s="463"/>
      <c r="BB198" s="463"/>
      <c r="BC198" s="463"/>
      <c r="BD198" s="463"/>
      <c r="BE198" s="463"/>
      <c r="BF198" s="463"/>
      <c r="BG198" s="463"/>
      <c r="BH198" s="463"/>
      <c r="BI198" s="463"/>
      <c r="BJ198" s="463"/>
      <c r="BK198" s="463"/>
      <c r="BL198" s="463"/>
      <c r="BM198" s="463"/>
      <c r="BN198" s="463"/>
      <c r="BO198" s="463"/>
      <c r="BP198" s="463"/>
      <c r="BQ198" s="463"/>
      <c r="BR198" s="463"/>
      <c r="BS198" s="463"/>
      <c r="BT198" s="463"/>
      <c r="BU198" s="463"/>
      <c r="BV198" s="463"/>
      <c r="BW198" s="463"/>
      <c r="BX198" s="463"/>
      <c r="BY198" s="463"/>
      <c r="BZ198" s="464"/>
      <c r="CB198" s="247"/>
      <c r="CC198" s="247"/>
      <c r="CD198" s="247"/>
      <c r="CE198" s="247"/>
      <c r="CF198" s="247"/>
      <c r="CG198" s="247"/>
      <c r="CH198" s="247"/>
      <c r="CI198" s="247"/>
    </row>
    <row r="199" spans="2:87" ht="17.25" customHeight="1">
      <c r="B199" s="462"/>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3"/>
      <c r="AY199" s="463"/>
      <c r="AZ199" s="463"/>
      <c r="BA199" s="463"/>
      <c r="BB199" s="463"/>
      <c r="BC199" s="463"/>
      <c r="BD199" s="463"/>
      <c r="BE199" s="463"/>
      <c r="BF199" s="463"/>
      <c r="BG199" s="463"/>
      <c r="BH199" s="463"/>
      <c r="BI199" s="463"/>
      <c r="BJ199" s="463"/>
      <c r="BK199" s="463"/>
      <c r="BL199" s="463"/>
      <c r="BM199" s="463"/>
      <c r="BN199" s="463"/>
      <c r="BO199" s="463"/>
      <c r="BP199" s="463"/>
      <c r="BQ199" s="463"/>
      <c r="BR199" s="463"/>
      <c r="BS199" s="463"/>
      <c r="BT199" s="463"/>
      <c r="BU199" s="463"/>
      <c r="BV199" s="463"/>
      <c r="BW199" s="463"/>
      <c r="BX199" s="463"/>
      <c r="BY199" s="463"/>
      <c r="BZ199" s="464"/>
      <c r="CB199" s="247"/>
      <c r="CC199" s="247"/>
      <c r="CD199" s="247"/>
      <c r="CE199" s="247"/>
      <c r="CF199" s="247"/>
      <c r="CG199" s="247"/>
      <c r="CH199" s="247"/>
      <c r="CI199" s="247"/>
    </row>
    <row r="200" spans="2:87" ht="17.25" customHeight="1" thickBot="1">
      <c r="B200" s="465"/>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6"/>
      <c r="AY200" s="466"/>
      <c r="AZ200" s="466"/>
      <c r="BA200" s="466"/>
      <c r="BB200" s="466"/>
      <c r="BC200" s="466"/>
      <c r="BD200" s="466"/>
      <c r="BE200" s="466"/>
      <c r="BF200" s="466"/>
      <c r="BG200" s="466"/>
      <c r="BH200" s="466"/>
      <c r="BI200" s="466"/>
      <c r="BJ200" s="466"/>
      <c r="BK200" s="466"/>
      <c r="BL200" s="466"/>
      <c r="BM200" s="466"/>
      <c r="BN200" s="466"/>
      <c r="BO200" s="466"/>
      <c r="BP200" s="466"/>
      <c r="BQ200" s="466"/>
      <c r="BR200" s="466"/>
      <c r="BS200" s="466"/>
      <c r="BT200" s="466"/>
      <c r="BU200" s="466"/>
      <c r="BV200" s="466"/>
      <c r="BW200" s="466"/>
      <c r="BX200" s="466"/>
      <c r="BY200" s="466"/>
      <c r="BZ200" s="467"/>
      <c r="CB200" s="247"/>
      <c r="CC200" s="247"/>
      <c r="CD200" s="247"/>
      <c r="CE200" s="247"/>
      <c r="CF200" s="247"/>
      <c r="CG200" s="247"/>
      <c r="CH200" s="247"/>
      <c r="CI200" s="247"/>
    </row>
    <row r="201" spans="2:87">
      <c r="B201" s="258"/>
      <c r="C201" s="290" t="s">
        <v>9</v>
      </c>
      <c r="D201" s="290"/>
      <c r="E201" s="290"/>
      <c r="F201" s="290"/>
      <c r="G201" s="290"/>
      <c r="H201" s="290"/>
      <c r="I201" s="290"/>
      <c r="J201" s="290"/>
      <c r="K201" s="290"/>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c r="BU201" s="259"/>
      <c r="BV201" s="259"/>
      <c r="BW201" s="259"/>
      <c r="BX201" s="259"/>
      <c r="BY201" s="259"/>
      <c r="BZ201" s="260"/>
    </row>
    <row r="202" spans="2:87" ht="17.25" customHeight="1">
      <c r="B202" s="462"/>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c r="AA202" s="463"/>
      <c r="AB202" s="463"/>
      <c r="AC202" s="463"/>
      <c r="AD202" s="463"/>
      <c r="AE202" s="463"/>
      <c r="AF202" s="463"/>
      <c r="AG202" s="463"/>
      <c r="AH202" s="463"/>
      <c r="AI202" s="463"/>
      <c r="AJ202" s="463"/>
      <c r="AK202" s="463"/>
      <c r="AL202" s="463"/>
      <c r="AM202" s="463"/>
      <c r="AN202" s="463"/>
      <c r="AO202" s="463"/>
      <c r="AP202" s="463"/>
      <c r="AQ202" s="463"/>
      <c r="AR202" s="463"/>
      <c r="AS202" s="463"/>
      <c r="AT202" s="463"/>
      <c r="AU202" s="463"/>
      <c r="AV202" s="463"/>
      <c r="AW202" s="463"/>
      <c r="AX202" s="463"/>
      <c r="AY202" s="463"/>
      <c r="AZ202" s="463"/>
      <c r="BA202" s="463"/>
      <c r="BB202" s="463"/>
      <c r="BC202" s="463"/>
      <c r="BD202" s="463"/>
      <c r="BE202" s="463"/>
      <c r="BF202" s="463"/>
      <c r="BG202" s="463"/>
      <c r="BH202" s="463"/>
      <c r="BI202" s="463"/>
      <c r="BJ202" s="463"/>
      <c r="BK202" s="463"/>
      <c r="BL202" s="463"/>
      <c r="BM202" s="463"/>
      <c r="BN202" s="463"/>
      <c r="BO202" s="463"/>
      <c r="BP202" s="463"/>
      <c r="BQ202" s="463"/>
      <c r="BR202" s="463"/>
      <c r="BS202" s="463"/>
      <c r="BT202" s="463"/>
      <c r="BU202" s="463"/>
      <c r="BV202" s="463"/>
      <c r="BW202" s="463"/>
      <c r="BX202" s="463"/>
      <c r="BY202" s="463"/>
      <c r="BZ202" s="464"/>
      <c r="CB202" s="243"/>
      <c r="CC202" s="242"/>
      <c r="CD202" s="242"/>
      <c r="CE202" s="242"/>
      <c r="CF202" s="242"/>
      <c r="CG202" s="242"/>
      <c r="CH202" s="242"/>
      <c r="CI202" s="242"/>
    </row>
    <row r="203" spans="2:87" ht="17.25" customHeight="1">
      <c r="B203" s="462"/>
      <c r="C203" s="463"/>
      <c r="D203" s="463"/>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c r="BS203" s="463"/>
      <c r="BT203" s="463"/>
      <c r="BU203" s="463"/>
      <c r="BV203" s="463"/>
      <c r="BW203" s="463"/>
      <c r="BX203" s="463"/>
      <c r="BY203" s="463"/>
      <c r="BZ203" s="464"/>
      <c r="CB203" s="242"/>
      <c r="CC203" s="242"/>
      <c r="CD203" s="242"/>
      <c r="CE203" s="242"/>
      <c r="CF203" s="242"/>
      <c r="CG203" s="242"/>
      <c r="CH203" s="242"/>
      <c r="CI203" s="242"/>
    </row>
    <row r="204" spans="2:87" ht="17.25" customHeight="1">
      <c r="B204" s="462"/>
      <c r="C204" s="463"/>
      <c r="D204" s="463"/>
      <c r="E204" s="463"/>
      <c r="F204" s="463"/>
      <c r="G204" s="463"/>
      <c r="H204" s="463"/>
      <c r="I204" s="463"/>
      <c r="J204" s="463"/>
      <c r="K204" s="463"/>
      <c r="L204" s="463"/>
      <c r="M204" s="463"/>
      <c r="N204" s="463"/>
      <c r="O204" s="463"/>
      <c r="P204" s="463"/>
      <c r="Q204" s="463"/>
      <c r="R204" s="463"/>
      <c r="S204" s="463"/>
      <c r="T204" s="463"/>
      <c r="U204" s="463"/>
      <c r="V204" s="463"/>
      <c r="W204" s="463"/>
      <c r="X204" s="463"/>
      <c r="Y204" s="463"/>
      <c r="Z204" s="463"/>
      <c r="AA204" s="463"/>
      <c r="AB204" s="463"/>
      <c r="AC204" s="463"/>
      <c r="AD204" s="463"/>
      <c r="AE204" s="463"/>
      <c r="AF204" s="463"/>
      <c r="AG204" s="463"/>
      <c r="AH204" s="463"/>
      <c r="AI204" s="463"/>
      <c r="AJ204" s="463"/>
      <c r="AK204" s="463"/>
      <c r="AL204" s="463"/>
      <c r="AM204" s="463"/>
      <c r="AN204" s="463"/>
      <c r="AO204" s="463"/>
      <c r="AP204" s="463"/>
      <c r="AQ204" s="463"/>
      <c r="AR204" s="463"/>
      <c r="AS204" s="463"/>
      <c r="AT204" s="463"/>
      <c r="AU204" s="463"/>
      <c r="AV204" s="463"/>
      <c r="AW204" s="463"/>
      <c r="AX204" s="463"/>
      <c r="AY204" s="463"/>
      <c r="AZ204" s="463"/>
      <c r="BA204" s="463"/>
      <c r="BB204" s="463"/>
      <c r="BC204" s="463"/>
      <c r="BD204" s="463"/>
      <c r="BE204" s="463"/>
      <c r="BF204" s="463"/>
      <c r="BG204" s="463"/>
      <c r="BH204" s="463"/>
      <c r="BI204" s="463"/>
      <c r="BJ204" s="463"/>
      <c r="BK204" s="463"/>
      <c r="BL204" s="463"/>
      <c r="BM204" s="463"/>
      <c r="BN204" s="463"/>
      <c r="BO204" s="463"/>
      <c r="BP204" s="463"/>
      <c r="BQ204" s="463"/>
      <c r="BR204" s="463"/>
      <c r="BS204" s="463"/>
      <c r="BT204" s="463"/>
      <c r="BU204" s="463"/>
      <c r="BV204" s="463"/>
      <c r="BW204" s="463"/>
      <c r="BX204" s="463"/>
      <c r="BY204" s="463"/>
      <c r="BZ204" s="464"/>
      <c r="CB204" s="242"/>
      <c r="CC204" s="242"/>
      <c r="CD204" s="242"/>
      <c r="CE204" s="242"/>
      <c r="CF204" s="242"/>
      <c r="CG204" s="242"/>
      <c r="CH204" s="242"/>
      <c r="CI204" s="242"/>
    </row>
    <row r="205" spans="2:87" ht="17.25" customHeight="1">
      <c r="B205" s="462"/>
      <c r="C205" s="463"/>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c r="AI205" s="463"/>
      <c r="AJ205" s="463"/>
      <c r="AK205" s="463"/>
      <c r="AL205" s="463"/>
      <c r="AM205" s="463"/>
      <c r="AN205" s="463"/>
      <c r="AO205" s="463"/>
      <c r="AP205" s="463"/>
      <c r="AQ205" s="463"/>
      <c r="AR205" s="463"/>
      <c r="AS205" s="463"/>
      <c r="AT205" s="463"/>
      <c r="AU205" s="463"/>
      <c r="AV205" s="463"/>
      <c r="AW205" s="463"/>
      <c r="AX205" s="463"/>
      <c r="AY205" s="463"/>
      <c r="AZ205" s="463"/>
      <c r="BA205" s="463"/>
      <c r="BB205" s="463"/>
      <c r="BC205" s="463"/>
      <c r="BD205" s="463"/>
      <c r="BE205" s="463"/>
      <c r="BF205" s="463"/>
      <c r="BG205" s="463"/>
      <c r="BH205" s="463"/>
      <c r="BI205" s="463"/>
      <c r="BJ205" s="463"/>
      <c r="BK205" s="463"/>
      <c r="BL205" s="463"/>
      <c r="BM205" s="463"/>
      <c r="BN205" s="463"/>
      <c r="BO205" s="463"/>
      <c r="BP205" s="463"/>
      <c r="BQ205" s="463"/>
      <c r="BR205" s="463"/>
      <c r="BS205" s="463"/>
      <c r="BT205" s="463"/>
      <c r="BU205" s="463"/>
      <c r="BV205" s="463"/>
      <c r="BW205" s="463"/>
      <c r="BX205" s="463"/>
      <c r="BY205" s="463"/>
      <c r="BZ205" s="464"/>
      <c r="CB205" s="242"/>
      <c r="CC205" s="242"/>
      <c r="CD205" s="242"/>
      <c r="CE205" s="242"/>
      <c r="CF205" s="242"/>
      <c r="CG205" s="242"/>
      <c r="CH205" s="242"/>
      <c r="CI205" s="242"/>
    </row>
    <row r="206" spans="2:87" ht="17.25" customHeight="1">
      <c r="B206" s="462"/>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c r="AA206" s="463"/>
      <c r="AB206" s="463"/>
      <c r="AC206" s="463"/>
      <c r="AD206" s="463"/>
      <c r="AE206" s="463"/>
      <c r="AF206" s="463"/>
      <c r="AG206" s="463"/>
      <c r="AH206" s="463"/>
      <c r="AI206" s="463"/>
      <c r="AJ206" s="463"/>
      <c r="AK206" s="463"/>
      <c r="AL206" s="463"/>
      <c r="AM206" s="463"/>
      <c r="AN206" s="463"/>
      <c r="AO206" s="463"/>
      <c r="AP206" s="463"/>
      <c r="AQ206" s="463"/>
      <c r="AR206" s="463"/>
      <c r="AS206" s="463"/>
      <c r="AT206" s="463"/>
      <c r="AU206" s="463"/>
      <c r="AV206" s="463"/>
      <c r="AW206" s="463"/>
      <c r="AX206" s="463"/>
      <c r="AY206" s="463"/>
      <c r="AZ206" s="463"/>
      <c r="BA206" s="463"/>
      <c r="BB206" s="463"/>
      <c r="BC206" s="463"/>
      <c r="BD206" s="463"/>
      <c r="BE206" s="463"/>
      <c r="BF206" s="463"/>
      <c r="BG206" s="463"/>
      <c r="BH206" s="463"/>
      <c r="BI206" s="463"/>
      <c r="BJ206" s="463"/>
      <c r="BK206" s="463"/>
      <c r="BL206" s="463"/>
      <c r="BM206" s="463"/>
      <c r="BN206" s="463"/>
      <c r="BO206" s="463"/>
      <c r="BP206" s="463"/>
      <c r="BQ206" s="463"/>
      <c r="BR206" s="463"/>
      <c r="BS206" s="463"/>
      <c r="BT206" s="463"/>
      <c r="BU206" s="463"/>
      <c r="BV206" s="463"/>
      <c r="BW206" s="463"/>
      <c r="BX206" s="463"/>
      <c r="BY206" s="463"/>
      <c r="BZ206" s="464"/>
      <c r="CB206" s="242"/>
      <c r="CC206" s="242"/>
      <c r="CD206" s="242"/>
      <c r="CE206" s="242"/>
      <c r="CF206" s="242"/>
      <c r="CG206" s="242"/>
      <c r="CH206" s="242"/>
      <c r="CI206" s="242"/>
    </row>
    <row r="207" spans="2:87" ht="17.25" customHeight="1">
      <c r="B207" s="462"/>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c r="BS207" s="463"/>
      <c r="BT207" s="463"/>
      <c r="BU207" s="463"/>
      <c r="BV207" s="463"/>
      <c r="BW207" s="463"/>
      <c r="BX207" s="463"/>
      <c r="BY207" s="463"/>
      <c r="BZ207" s="464"/>
    </row>
    <row r="208" spans="2:87" ht="17.25" customHeight="1">
      <c r="B208" s="462"/>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3"/>
      <c r="AL208" s="463"/>
      <c r="AM208" s="463"/>
      <c r="AN208" s="463"/>
      <c r="AO208" s="463"/>
      <c r="AP208" s="463"/>
      <c r="AQ208" s="463"/>
      <c r="AR208" s="463"/>
      <c r="AS208" s="463"/>
      <c r="AT208" s="463"/>
      <c r="AU208" s="463"/>
      <c r="AV208" s="463"/>
      <c r="AW208" s="463"/>
      <c r="AX208" s="463"/>
      <c r="AY208" s="463"/>
      <c r="AZ208" s="463"/>
      <c r="BA208" s="463"/>
      <c r="BB208" s="463"/>
      <c r="BC208" s="463"/>
      <c r="BD208" s="463"/>
      <c r="BE208" s="463"/>
      <c r="BF208" s="463"/>
      <c r="BG208" s="463"/>
      <c r="BH208" s="463"/>
      <c r="BI208" s="463"/>
      <c r="BJ208" s="463"/>
      <c r="BK208" s="463"/>
      <c r="BL208" s="463"/>
      <c r="BM208" s="463"/>
      <c r="BN208" s="463"/>
      <c r="BO208" s="463"/>
      <c r="BP208" s="463"/>
      <c r="BQ208" s="463"/>
      <c r="BR208" s="463"/>
      <c r="BS208" s="463"/>
      <c r="BT208" s="463"/>
      <c r="BU208" s="463"/>
      <c r="BV208" s="463"/>
      <c r="BW208" s="463"/>
      <c r="BX208" s="463"/>
      <c r="BY208" s="463"/>
      <c r="BZ208" s="464"/>
    </row>
    <row r="209" spans="2:87" ht="17.25" customHeight="1" thickBot="1">
      <c r="B209" s="465"/>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c r="AA209" s="466"/>
      <c r="AB209" s="466"/>
      <c r="AC209" s="466"/>
      <c r="AD209" s="466"/>
      <c r="AE209" s="466"/>
      <c r="AF209" s="466"/>
      <c r="AG209" s="466"/>
      <c r="AH209" s="466"/>
      <c r="AI209" s="466"/>
      <c r="AJ209" s="466"/>
      <c r="AK209" s="466"/>
      <c r="AL209" s="466"/>
      <c r="AM209" s="466"/>
      <c r="AN209" s="466"/>
      <c r="AO209" s="466"/>
      <c r="AP209" s="466"/>
      <c r="AQ209" s="466"/>
      <c r="AR209" s="466"/>
      <c r="AS209" s="466"/>
      <c r="AT209" s="466"/>
      <c r="AU209" s="466"/>
      <c r="AV209" s="466"/>
      <c r="AW209" s="466"/>
      <c r="AX209" s="466"/>
      <c r="AY209" s="466"/>
      <c r="AZ209" s="466"/>
      <c r="BA209" s="466"/>
      <c r="BB209" s="466"/>
      <c r="BC209" s="466"/>
      <c r="BD209" s="466"/>
      <c r="BE209" s="466"/>
      <c r="BF209" s="466"/>
      <c r="BG209" s="466"/>
      <c r="BH209" s="466"/>
      <c r="BI209" s="466"/>
      <c r="BJ209" s="466"/>
      <c r="BK209" s="466"/>
      <c r="BL209" s="466"/>
      <c r="BM209" s="466"/>
      <c r="BN209" s="466"/>
      <c r="BO209" s="466"/>
      <c r="BP209" s="466"/>
      <c r="BQ209" s="466"/>
      <c r="BR209" s="466"/>
      <c r="BS209" s="466"/>
      <c r="BT209" s="466"/>
      <c r="BU209" s="466"/>
      <c r="BV209" s="466"/>
      <c r="BW209" s="466"/>
      <c r="BX209" s="466"/>
      <c r="BY209" s="466"/>
      <c r="BZ209" s="467"/>
    </row>
    <row r="210" spans="2:87" ht="19.5" thickBot="1">
      <c r="B210" s="521" t="s">
        <v>149</v>
      </c>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2"/>
      <c r="AJ210" s="522"/>
      <c r="AK210" s="522"/>
      <c r="AL210" s="522"/>
      <c r="AM210" s="522"/>
      <c r="AN210" s="522"/>
      <c r="AO210" s="522"/>
      <c r="AP210" s="522"/>
      <c r="AQ210" s="522"/>
      <c r="AR210" s="522"/>
      <c r="AS210" s="522"/>
      <c r="AT210" s="522"/>
      <c r="AU210" s="522"/>
      <c r="AV210" s="522"/>
      <c r="AW210" s="522"/>
      <c r="AX210" s="522"/>
      <c r="AY210" s="522"/>
      <c r="AZ210" s="522"/>
      <c r="BA210" s="522"/>
      <c r="BB210" s="522"/>
      <c r="BC210" s="522"/>
      <c r="BD210" s="522"/>
      <c r="BE210" s="522"/>
      <c r="BF210" s="522"/>
      <c r="BG210" s="522"/>
      <c r="BH210" s="522"/>
      <c r="BI210" s="522"/>
      <c r="BJ210" s="522"/>
      <c r="BK210" s="522"/>
      <c r="BL210" s="522"/>
      <c r="BM210" s="522"/>
      <c r="BN210" s="522"/>
      <c r="BO210" s="522"/>
      <c r="BP210" s="522"/>
      <c r="BQ210" s="522"/>
      <c r="BR210" s="522"/>
      <c r="BS210" s="522"/>
      <c r="BT210" s="522"/>
      <c r="BU210" s="522"/>
      <c r="BV210" s="522"/>
      <c r="BW210" s="522"/>
      <c r="BX210" s="522"/>
      <c r="BY210" s="522"/>
      <c r="BZ210" s="523"/>
    </row>
    <row r="211" spans="2:87">
      <c r="B211" s="364"/>
      <c r="C211" s="365"/>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1"/>
      <c r="AV211" s="366"/>
      <c r="AW211" s="291"/>
      <c r="AX211" s="367"/>
      <c r="AY211" s="367"/>
      <c r="AZ211" s="367"/>
      <c r="BA211" s="367"/>
      <c r="BB211" s="367"/>
      <c r="BC211" s="368"/>
      <c r="BD211" s="368"/>
      <c r="BE211" s="368"/>
      <c r="BF211" s="368"/>
      <c r="BG211" s="369"/>
      <c r="BH211" s="369"/>
      <c r="BI211" s="369"/>
      <c r="BJ211" s="369"/>
      <c r="BK211" s="369"/>
      <c r="BL211" s="369"/>
      <c r="BM211" s="370" t="s">
        <v>41</v>
      </c>
      <c r="BN211" s="365"/>
      <c r="BO211" s="365"/>
      <c r="BP211" s="365"/>
      <c r="BQ211" s="365"/>
      <c r="BR211" s="365"/>
      <c r="BS211" s="365"/>
      <c r="BT211" s="365"/>
      <c r="BU211" s="365"/>
      <c r="BV211" s="365"/>
      <c r="BW211" s="365"/>
      <c r="BX211" s="365"/>
      <c r="BY211" s="365"/>
      <c r="BZ211" s="371"/>
    </row>
    <row r="212" spans="2:87">
      <c r="B212" s="372"/>
      <c r="C212" s="373"/>
      <c r="D212" s="518" t="s">
        <v>232</v>
      </c>
      <c r="E212" s="518"/>
      <c r="F212" s="518"/>
      <c r="G212" s="518"/>
      <c r="H212" s="518"/>
      <c r="I212" s="518"/>
      <c r="J212" s="518"/>
      <c r="K212" s="518"/>
      <c r="L212" s="518"/>
      <c r="M212" s="518"/>
      <c r="N212" s="518"/>
      <c r="O212" s="518"/>
      <c r="P212" s="518"/>
      <c r="Q212" s="518"/>
      <c r="R212" s="518"/>
      <c r="S212" s="518"/>
      <c r="T212" s="518"/>
      <c r="U212" s="518"/>
      <c r="V212" s="518" t="s">
        <v>34</v>
      </c>
      <c r="W212" s="518"/>
      <c r="X212" s="518"/>
      <c r="Y212" s="518"/>
      <c r="Z212" s="518"/>
      <c r="AA212" s="518"/>
      <c r="AB212" s="518"/>
      <c r="AC212" s="518"/>
      <c r="AD212" s="518"/>
      <c r="AE212" s="518"/>
      <c r="AF212" s="518"/>
      <c r="AG212" s="491" t="s">
        <v>35</v>
      </c>
      <c r="AH212" s="491"/>
      <c r="AI212" s="491"/>
      <c r="AJ212" s="491"/>
      <c r="AK212" s="491"/>
      <c r="AL212" s="491"/>
      <c r="AM212" s="491"/>
      <c r="AN212" s="491"/>
      <c r="AO212" s="491"/>
      <c r="AP212" s="491"/>
      <c r="AQ212" s="491"/>
      <c r="AR212" s="491" t="s">
        <v>36</v>
      </c>
      <c r="AS212" s="491"/>
      <c r="AT212" s="491"/>
      <c r="AU212" s="491"/>
      <c r="AV212" s="491"/>
      <c r="AW212" s="491"/>
      <c r="AX212" s="491"/>
      <c r="AY212" s="491"/>
      <c r="AZ212" s="491"/>
      <c r="BA212" s="491"/>
      <c r="BB212" s="491"/>
      <c r="BC212" s="491" t="s">
        <v>37</v>
      </c>
      <c r="BD212" s="491"/>
      <c r="BE212" s="491"/>
      <c r="BF212" s="491"/>
      <c r="BG212" s="491"/>
      <c r="BH212" s="491"/>
      <c r="BI212" s="491"/>
      <c r="BJ212" s="491"/>
      <c r="BK212" s="491"/>
      <c r="BL212" s="491"/>
      <c r="BM212" s="491"/>
      <c r="BN212" s="373"/>
      <c r="BO212" s="549" t="s">
        <v>42</v>
      </c>
      <c r="BP212" s="549"/>
      <c r="BQ212" s="549"/>
      <c r="BR212" s="549"/>
      <c r="BS212" s="549"/>
      <c r="BT212" s="549"/>
      <c r="BU212" s="524" t="s">
        <v>43</v>
      </c>
      <c r="BV212" s="525"/>
      <c r="BW212" s="525"/>
      <c r="BX212" s="525"/>
      <c r="BY212" s="525"/>
      <c r="BZ212" s="526"/>
    </row>
    <row r="213" spans="2:87">
      <c r="B213" s="372"/>
      <c r="C213" s="373"/>
      <c r="D213" s="487" t="s">
        <v>39</v>
      </c>
      <c r="E213" s="487"/>
      <c r="F213" s="487"/>
      <c r="G213" s="487"/>
      <c r="H213" s="487"/>
      <c r="I213" s="487"/>
      <c r="J213" s="487"/>
      <c r="K213" s="487"/>
      <c r="L213" s="487"/>
      <c r="M213" s="488"/>
      <c r="N213" s="488"/>
      <c r="O213" s="488"/>
      <c r="P213" s="488"/>
      <c r="Q213" s="488"/>
      <c r="R213" s="488"/>
      <c r="S213" s="488"/>
      <c r="T213" s="488"/>
      <c r="U213" s="489"/>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373"/>
      <c r="BO213" s="485" t="str">
        <f>IF(OR(M213="",V213="",AG213=""),"",ROUNDDOWN(V213/AG213,3))</f>
        <v/>
      </c>
      <c r="BP213" s="485"/>
      <c r="BQ213" s="485"/>
      <c r="BR213" s="485"/>
      <c r="BS213" s="485"/>
      <c r="BT213" s="485"/>
      <c r="BU213" s="485" t="str">
        <f>IF(OR(M213="",AR213="",BC213=""),"",ROUNDDOWN(AR213/BC213,3))</f>
        <v/>
      </c>
      <c r="BV213" s="485"/>
      <c r="BW213" s="485"/>
      <c r="BX213" s="485"/>
      <c r="BY213" s="485"/>
      <c r="BZ213" s="486"/>
    </row>
    <row r="214" spans="2:87">
      <c r="B214" s="372"/>
      <c r="C214" s="373"/>
      <c r="D214" s="487" t="s">
        <v>40</v>
      </c>
      <c r="E214" s="487"/>
      <c r="F214" s="487"/>
      <c r="G214" s="487"/>
      <c r="H214" s="487"/>
      <c r="I214" s="487"/>
      <c r="J214" s="487"/>
      <c r="K214" s="487"/>
      <c r="L214" s="487"/>
      <c r="M214" s="488"/>
      <c r="N214" s="488"/>
      <c r="O214" s="488"/>
      <c r="P214" s="488"/>
      <c r="Q214" s="488"/>
      <c r="R214" s="488"/>
      <c r="S214" s="488"/>
      <c r="T214" s="488"/>
      <c r="U214" s="489"/>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0"/>
      <c r="AY214" s="490"/>
      <c r="AZ214" s="490"/>
      <c r="BA214" s="490"/>
      <c r="BB214" s="490"/>
      <c r="BC214" s="490"/>
      <c r="BD214" s="490"/>
      <c r="BE214" s="490"/>
      <c r="BF214" s="490"/>
      <c r="BG214" s="490"/>
      <c r="BH214" s="490"/>
      <c r="BI214" s="490"/>
      <c r="BJ214" s="490"/>
      <c r="BK214" s="490"/>
      <c r="BL214" s="490"/>
      <c r="BM214" s="490"/>
      <c r="BN214" s="373"/>
      <c r="BO214" s="485" t="str">
        <f>IF(OR(M214="",V214="",AG214=""),"",ROUNDDOWN(V214/AG214,3))</f>
        <v/>
      </c>
      <c r="BP214" s="485"/>
      <c r="BQ214" s="485"/>
      <c r="BR214" s="485"/>
      <c r="BS214" s="485"/>
      <c r="BT214" s="485"/>
      <c r="BU214" s="485" t="str">
        <f>IF(OR(M214="",AR214="",BC214=""),"",ROUNDDOWN(AR214/BC214,3))</f>
        <v/>
      </c>
      <c r="BV214" s="485"/>
      <c r="BW214" s="485"/>
      <c r="BX214" s="485"/>
      <c r="BY214" s="485"/>
      <c r="BZ214" s="486"/>
    </row>
    <row r="215" spans="2:87">
      <c r="B215" s="372"/>
      <c r="C215" s="373"/>
      <c r="D215" s="373"/>
      <c r="E215" s="292"/>
      <c r="F215" s="373"/>
      <c r="G215" s="373"/>
      <c r="H215" s="373"/>
      <c r="I215" s="373"/>
      <c r="J215" s="373"/>
      <c r="K215" s="373"/>
      <c r="L215" s="373"/>
      <c r="M215" s="373"/>
      <c r="N215" s="373"/>
      <c r="O215" s="374" t="s">
        <v>38</v>
      </c>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c r="BM215" s="373"/>
      <c r="BN215" s="373"/>
      <c r="BO215" s="373"/>
      <c r="BP215" s="373"/>
      <c r="BQ215" s="373"/>
      <c r="BR215" s="373"/>
      <c r="BS215" s="373"/>
      <c r="BT215" s="373"/>
      <c r="BU215" s="373"/>
      <c r="BV215" s="373"/>
      <c r="BW215" s="373"/>
      <c r="BX215" s="373"/>
      <c r="BY215" s="373"/>
      <c r="BZ215" s="375"/>
    </row>
    <row r="216" spans="2:87">
      <c r="B216" s="372"/>
      <c r="C216" s="373"/>
      <c r="D216" s="373"/>
      <c r="E216" s="292"/>
      <c r="F216" s="373"/>
      <c r="G216" s="373"/>
      <c r="H216" s="373"/>
      <c r="I216" s="373"/>
      <c r="J216" s="373"/>
      <c r="K216" s="373"/>
      <c r="L216" s="373"/>
      <c r="M216" s="373"/>
      <c r="N216" s="373"/>
      <c r="O216" s="374"/>
      <c r="P216" s="373"/>
      <c r="Q216" s="373"/>
      <c r="R216" s="373"/>
      <c r="S216" s="293" t="s">
        <v>233</v>
      </c>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c r="BM216" s="373"/>
      <c r="BN216" s="373"/>
      <c r="BO216" s="373"/>
      <c r="BP216" s="373"/>
      <c r="BQ216" s="373"/>
      <c r="BR216" s="373"/>
      <c r="BS216" s="373"/>
      <c r="BT216" s="373"/>
      <c r="BU216" s="373"/>
      <c r="BV216" s="373"/>
      <c r="BW216" s="373"/>
      <c r="BX216" s="373"/>
      <c r="BY216" s="373"/>
      <c r="BZ216" s="375"/>
    </row>
    <row r="217" spans="2:87" ht="14.25" customHeight="1" thickBot="1">
      <c r="B217" s="376"/>
      <c r="C217" s="377"/>
      <c r="D217" s="377"/>
      <c r="E217" s="377"/>
      <c r="F217" s="377"/>
      <c r="G217" s="377"/>
      <c r="H217" s="377"/>
      <c r="I217" s="377"/>
      <c r="J217" s="377"/>
      <c r="K217" s="377"/>
      <c r="L217" s="377"/>
      <c r="M217" s="377"/>
      <c r="N217" s="294"/>
      <c r="O217" s="294"/>
      <c r="P217" s="294"/>
      <c r="Q217" s="294"/>
      <c r="R217" s="294"/>
      <c r="S217" s="271"/>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377"/>
      <c r="BI217" s="377"/>
      <c r="BJ217" s="377"/>
      <c r="BK217" s="377"/>
      <c r="BL217" s="377"/>
      <c r="BM217" s="377"/>
      <c r="BN217" s="377"/>
      <c r="BO217" s="377"/>
      <c r="BP217" s="377"/>
      <c r="BQ217" s="377"/>
      <c r="BR217" s="377"/>
      <c r="BS217" s="377"/>
      <c r="BT217" s="377"/>
      <c r="BU217" s="377"/>
      <c r="BV217" s="377"/>
      <c r="BW217" s="377"/>
      <c r="BX217" s="377"/>
      <c r="BY217" s="377"/>
      <c r="BZ217" s="378"/>
    </row>
    <row r="218" spans="2:87" ht="19.5" thickBot="1">
      <c r="B218" s="511" t="s">
        <v>240</v>
      </c>
      <c r="C218" s="512"/>
      <c r="D218" s="512"/>
      <c r="E218" s="512"/>
      <c r="F218" s="512"/>
      <c r="G218" s="512"/>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c r="BG218" s="512"/>
      <c r="BH218" s="512"/>
      <c r="BI218" s="512"/>
      <c r="BJ218" s="512"/>
      <c r="BK218" s="512"/>
      <c r="BL218" s="512"/>
      <c r="BM218" s="512"/>
      <c r="BN218" s="512"/>
      <c r="BO218" s="512"/>
      <c r="BP218" s="512"/>
      <c r="BQ218" s="512"/>
      <c r="BR218" s="512"/>
      <c r="BS218" s="512"/>
      <c r="BT218" s="512"/>
      <c r="BU218" s="512"/>
      <c r="BV218" s="512"/>
      <c r="BW218" s="512"/>
      <c r="BX218" s="512"/>
      <c r="BY218" s="512"/>
      <c r="BZ218" s="513"/>
    </row>
    <row r="219" spans="2:87" ht="10.5" customHeight="1">
      <c r="B219" s="261"/>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c r="BS219" s="262"/>
      <c r="BT219" s="262"/>
      <c r="BU219" s="262"/>
      <c r="BV219" s="262"/>
      <c r="BW219" s="262"/>
      <c r="BX219" s="262"/>
      <c r="BY219" s="262"/>
      <c r="BZ219" s="263"/>
    </row>
    <row r="220" spans="2:87">
      <c r="B220" s="258"/>
      <c r="C220" s="259"/>
      <c r="D220" s="259"/>
      <c r="E220" s="259"/>
      <c r="F220" s="259"/>
      <c r="G220" s="431" t="s">
        <v>10</v>
      </c>
      <c r="H220" s="431"/>
      <c r="I220" s="431"/>
      <c r="J220" s="431"/>
      <c r="K220" s="431"/>
      <c r="L220" s="431"/>
      <c r="M220" s="431"/>
      <c r="N220" s="431"/>
      <c r="O220" s="43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259"/>
      <c r="AK220" s="295" t="s">
        <v>150</v>
      </c>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c r="BR220" s="259"/>
      <c r="BS220" s="259"/>
      <c r="BT220" s="259"/>
      <c r="BU220" s="259"/>
      <c r="BV220" s="259"/>
      <c r="BW220" s="259"/>
      <c r="BX220" s="259"/>
      <c r="BY220" s="259"/>
      <c r="BZ220" s="260"/>
    </row>
    <row r="221" spans="2:87" ht="11.25" customHeight="1">
      <c r="B221" s="258"/>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c r="BU221" s="259"/>
      <c r="BV221" s="259"/>
      <c r="BW221" s="259"/>
      <c r="BX221" s="259"/>
      <c r="BY221" s="259"/>
      <c r="BZ221" s="260"/>
    </row>
    <row r="222" spans="2:87" ht="11.25" customHeight="1" thickBot="1">
      <c r="B222" s="296"/>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7"/>
      <c r="AY222" s="297"/>
      <c r="AZ222" s="297"/>
      <c r="BA222" s="297"/>
      <c r="BB222" s="297"/>
      <c r="BC222" s="297"/>
      <c r="BD222" s="297"/>
      <c r="BE222" s="297"/>
      <c r="BF222" s="297"/>
      <c r="BG222" s="297"/>
      <c r="BH222" s="297"/>
      <c r="BI222" s="297"/>
      <c r="BJ222" s="297"/>
      <c r="BK222" s="297"/>
      <c r="BL222" s="297"/>
      <c r="BM222" s="297"/>
      <c r="BN222" s="297"/>
      <c r="BO222" s="297"/>
      <c r="BP222" s="297"/>
      <c r="BQ222" s="297"/>
      <c r="BR222" s="297"/>
      <c r="BS222" s="297"/>
      <c r="BT222" s="297"/>
      <c r="BU222" s="297"/>
      <c r="BV222" s="297"/>
      <c r="BW222" s="297"/>
      <c r="BX222" s="297"/>
      <c r="BY222" s="297"/>
      <c r="BZ222" s="298"/>
    </row>
    <row r="223" spans="2:87" ht="19.5" thickBot="1">
      <c r="B223" s="511" t="s">
        <v>11</v>
      </c>
      <c r="C223" s="512"/>
      <c r="D223" s="512"/>
      <c r="E223" s="512"/>
      <c r="F223" s="512"/>
      <c r="G223" s="512"/>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2"/>
      <c r="AL223" s="512"/>
      <c r="AM223" s="512"/>
      <c r="AN223" s="512"/>
      <c r="AO223" s="512"/>
      <c r="AP223" s="512"/>
      <c r="AQ223" s="512"/>
      <c r="AR223" s="512"/>
      <c r="AS223" s="512"/>
      <c r="AT223" s="512"/>
      <c r="AU223" s="512"/>
      <c r="AV223" s="512"/>
      <c r="AW223" s="512"/>
      <c r="AX223" s="512"/>
      <c r="AY223" s="512"/>
      <c r="AZ223" s="512"/>
      <c r="BA223" s="512"/>
      <c r="BB223" s="512"/>
      <c r="BC223" s="512"/>
      <c r="BD223" s="512"/>
      <c r="BE223" s="512"/>
      <c r="BF223" s="512"/>
      <c r="BG223" s="512"/>
      <c r="BH223" s="512"/>
      <c r="BI223" s="512"/>
      <c r="BJ223" s="512"/>
      <c r="BK223" s="512"/>
      <c r="BL223" s="512"/>
      <c r="BM223" s="512"/>
      <c r="BN223" s="512"/>
      <c r="BO223" s="512"/>
      <c r="BP223" s="512"/>
      <c r="BQ223" s="512"/>
      <c r="BR223" s="512"/>
      <c r="BS223" s="512"/>
      <c r="BT223" s="512"/>
      <c r="BU223" s="512"/>
      <c r="BV223" s="512"/>
      <c r="BW223" s="512"/>
      <c r="BX223" s="512"/>
      <c r="BY223" s="512"/>
      <c r="BZ223" s="513"/>
    </row>
    <row r="224" spans="2:87">
      <c r="B224" s="261"/>
      <c r="C224" s="262" t="s">
        <v>26</v>
      </c>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262"/>
      <c r="BT224" s="262"/>
      <c r="BU224" s="262"/>
      <c r="BV224" s="262"/>
      <c r="BW224" s="262"/>
      <c r="BX224" s="262"/>
      <c r="BY224" s="262"/>
      <c r="BZ224" s="263"/>
      <c r="CB224" s="247"/>
      <c r="CC224" s="247"/>
      <c r="CD224" s="247"/>
      <c r="CE224" s="247"/>
      <c r="CF224" s="247"/>
      <c r="CG224" s="247"/>
      <c r="CH224" s="247"/>
      <c r="CI224" s="247"/>
    </row>
    <row r="225" spans="1:87">
      <c r="A225" s="215">
        <v>12</v>
      </c>
      <c r="B225" s="258"/>
      <c r="C225" s="259"/>
      <c r="D225" s="259"/>
      <c r="E225" s="259"/>
      <c r="F225" s="600"/>
      <c r="G225" s="600"/>
      <c r="H225" s="600"/>
      <c r="I225" s="259"/>
      <c r="J225" s="259" t="s">
        <v>28</v>
      </c>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c r="BU225" s="259"/>
      <c r="BV225" s="259"/>
      <c r="BW225" s="259"/>
      <c r="BX225" s="259"/>
      <c r="BY225" s="259"/>
      <c r="BZ225" s="260"/>
      <c r="CB225" s="247"/>
      <c r="CC225" s="247"/>
      <c r="CD225" s="247"/>
      <c r="CE225" s="247"/>
      <c r="CF225" s="247"/>
      <c r="CG225" s="247"/>
      <c r="CH225" s="247"/>
      <c r="CI225" s="247"/>
    </row>
    <row r="226" spans="1:87">
      <c r="A226" s="215">
        <v>13</v>
      </c>
      <c r="B226" s="258"/>
      <c r="C226" s="259"/>
      <c r="D226" s="259"/>
      <c r="E226" s="259"/>
      <c r="F226" s="259"/>
      <c r="G226" s="259"/>
      <c r="H226" s="259"/>
      <c r="I226" s="259"/>
      <c r="J226" s="259" t="s">
        <v>29</v>
      </c>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c r="BS226" s="259"/>
      <c r="BT226" s="259"/>
      <c r="BU226" s="259"/>
      <c r="BV226" s="259"/>
      <c r="BW226" s="259"/>
      <c r="BX226" s="259"/>
      <c r="BY226" s="259"/>
      <c r="BZ226" s="260"/>
      <c r="CB226" s="247"/>
      <c r="CC226" s="247"/>
      <c r="CD226" s="247"/>
      <c r="CE226" s="247"/>
      <c r="CF226" s="247"/>
      <c r="CG226" s="247"/>
      <c r="CH226" s="247"/>
      <c r="CI226" s="247"/>
    </row>
    <row r="227" spans="1:87">
      <c r="B227" s="608"/>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68"/>
      <c r="AL227" s="568"/>
      <c r="AM227" s="568"/>
      <c r="AN227" s="568"/>
      <c r="AO227" s="568"/>
      <c r="AP227" s="568"/>
      <c r="AQ227" s="568"/>
      <c r="AR227" s="568"/>
      <c r="AS227" s="568"/>
      <c r="AT227" s="568"/>
      <c r="AU227" s="568"/>
      <c r="AV227" s="568"/>
      <c r="AW227" s="568"/>
      <c r="AX227" s="568"/>
      <c r="AY227" s="568"/>
      <c r="AZ227" s="568"/>
      <c r="BA227" s="568"/>
      <c r="BB227" s="568"/>
      <c r="BC227" s="568"/>
      <c r="BD227" s="568"/>
      <c r="BE227" s="568"/>
      <c r="BF227" s="568"/>
      <c r="BG227" s="568"/>
      <c r="BH227" s="568"/>
      <c r="BI227" s="568"/>
      <c r="BJ227" s="568"/>
      <c r="BK227" s="568"/>
      <c r="BL227" s="568"/>
      <c r="BM227" s="568"/>
      <c r="BN227" s="568"/>
      <c r="BO227" s="568"/>
      <c r="BP227" s="568"/>
      <c r="BQ227" s="568"/>
      <c r="BR227" s="568"/>
      <c r="BS227" s="568"/>
      <c r="BT227" s="568"/>
      <c r="BU227" s="568"/>
      <c r="BV227" s="568"/>
      <c r="BW227" s="568"/>
      <c r="BX227" s="568"/>
      <c r="BY227" s="568"/>
      <c r="BZ227" s="609"/>
      <c r="CB227" s="239"/>
      <c r="CC227" s="239"/>
      <c r="CD227" s="239"/>
      <c r="CE227" s="239"/>
      <c r="CF227" s="239"/>
      <c r="CG227" s="239"/>
      <c r="CH227" s="239"/>
      <c r="CI227" s="239"/>
    </row>
    <row r="228" spans="1:87">
      <c r="B228" s="608"/>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8"/>
      <c r="AL228" s="568"/>
      <c r="AM228" s="568"/>
      <c r="AN228" s="568"/>
      <c r="AO228" s="568"/>
      <c r="AP228" s="568"/>
      <c r="AQ228" s="568"/>
      <c r="AR228" s="568"/>
      <c r="AS228" s="568"/>
      <c r="AT228" s="568"/>
      <c r="AU228" s="568"/>
      <c r="AV228" s="568"/>
      <c r="AW228" s="568"/>
      <c r="AX228" s="568"/>
      <c r="AY228" s="568"/>
      <c r="AZ228" s="568"/>
      <c r="BA228" s="568"/>
      <c r="BB228" s="568"/>
      <c r="BC228" s="568"/>
      <c r="BD228" s="568"/>
      <c r="BE228" s="568"/>
      <c r="BF228" s="568"/>
      <c r="BG228" s="568"/>
      <c r="BH228" s="568"/>
      <c r="BI228" s="568"/>
      <c r="BJ228" s="568"/>
      <c r="BK228" s="568"/>
      <c r="BL228" s="568"/>
      <c r="BM228" s="568"/>
      <c r="BN228" s="568"/>
      <c r="BO228" s="568"/>
      <c r="BP228" s="568"/>
      <c r="BQ228" s="568"/>
      <c r="BR228" s="568"/>
      <c r="BS228" s="568"/>
      <c r="BT228" s="568"/>
      <c r="BU228" s="568"/>
      <c r="BV228" s="568"/>
      <c r="BW228" s="568"/>
      <c r="BX228" s="568"/>
      <c r="BY228" s="568"/>
      <c r="BZ228" s="609"/>
      <c r="CB228" s="239"/>
      <c r="CC228" s="239"/>
      <c r="CD228" s="239"/>
      <c r="CE228" s="239"/>
      <c r="CF228" s="239"/>
      <c r="CG228" s="239"/>
      <c r="CH228" s="239"/>
      <c r="CI228" s="239"/>
    </row>
    <row r="229" spans="1:87" s="218" customFormat="1">
      <c r="A229" s="217">
        <v>14</v>
      </c>
      <c r="B229" s="386"/>
      <c r="C229" s="424"/>
      <c r="D229" s="424"/>
      <c r="E229" s="424"/>
      <c r="F229" s="424"/>
      <c r="G229" s="424"/>
      <c r="H229" s="424"/>
      <c r="I229" s="424"/>
      <c r="J229" s="424"/>
      <c r="K229" s="424"/>
      <c r="L229" s="424"/>
      <c r="M229" s="613" t="s">
        <v>273</v>
      </c>
      <c r="N229" s="613"/>
      <c r="O229" s="613"/>
      <c r="P229" s="613"/>
      <c r="Q229" s="613"/>
      <c r="R229" s="613"/>
      <c r="S229" s="613"/>
      <c r="T229" s="613"/>
      <c r="U229" s="613"/>
      <c r="V229" s="613"/>
      <c r="W229" s="613"/>
      <c r="X229" s="613"/>
      <c r="Y229" s="613"/>
      <c r="Z229" s="613"/>
      <c r="AA229" s="613"/>
      <c r="AB229" s="613"/>
      <c r="AC229" s="613"/>
      <c r="AD229" s="613"/>
      <c r="AE229" s="613"/>
      <c r="AF229" s="613"/>
      <c r="AG229" s="613"/>
      <c r="AH229" s="613"/>
      <c r="AI229" s="613"/>
      <c r="AJ229" s="613"/>
      <c r="AK229" s="613"/>
      <c r="AL229" s="613"/>
      <c r="AM229" s="613"/>
      <c r="AN229" s="613"/>
      <c r="AO229" s="613"/>
      <c r="AP229" s="613"/>
      <c r="AQ229" s="613"/>
      <c r="AR229" s="613"/>
      <c r="AS229" s="613"/>
      <c r="AT229" s="613"/>
      <c r="AU229" s="613"/>
      <c r="AV229" s="613"/>
      <c r="AW229" s="613"/>
      <c r="AX229" s="613"/>
      <c r="AY229" s="613"/>
      <c r="AZ229" s="613"/>
      <c r="BA229" s="613"/>
      <c r="BB229" s="613"/>
      <c r="BC229" s="613"/>
      <c r="BD229" s="613"/>
      <c r="BE229" s="613"/>
      <c r="BF229" s="613"/>
      <c r="BG229" s="613"/>
      <c r="BH229" s="613"/>
      <c r="BI229" s="613"/>
      <c r="BJ229" s="613"/>
      <c r="BK229" s="613"/>
      <c r="BL229" s="613"/>
      <c r="BM229" s="613"/>
      <c r="BN229" s="613"/>
      <c r="BO229" s="613"/>
      <c r="BP229" s="613"/>
      <c r="BQ229" s="613"/>
      <c r="BR229" s="613"/>
      <c r="BS229" s="613"/>
      <c r="BT229" s="613"/>
      <c r="BU229" s="613"/>
      <c r="BV229" s="613"/>
      <c r="BW229" s="613"/>
      <c r="BX229" s="613"/>
      <c r="BY229" s="613"/>
      <c r="BZ229" s="387"/>
    </row>
    <row r="230" spans="1:87">
      <c r="B230" s="258"/>
      <c r="C230" s="259" t="s">
        <v>27</v>
      </c>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c r="BS230" s="259"/>
      <c r="BT230" s="259"/>
      <c r="BU230" s="259"/>
      <c r="BV230" s="259"/>
      <c r="BW230" s="259"/>
      <c r="BX230" s="259"/>
      <c r="BY230" s="259"/>
      <c r="BZ230" s="260"/>
      <c r="CB230" s="244"/>
      <c r="CC230" s="244"/>
      <c r="CD230" s="244"/>
      <c r="CE230" s="244"/>
      <c r="CF230" s="244"/>
      <c r="CG230" s="244"/>
      <c r="CH230" s="244"/>
      <c r="CI230" s="244"/>
    </row>
    <row r="231" spans="1:87">
      <c r="A231" s="215">
        <v>15</v>
      </c>
      <c r="B231" s="258"/>
      <c r="C231" s="259"/>
      <c r="D231" s="259"/>
      <c r="E231" s="259"/>
      <c r="F231" s="600"/>
      <c r="G231" s="600"/>
      <c r="H231" s="600"/>
      <c r="I231" s="259" t="s">
        <v>28</v>
      </c>
      <c r="J231" s="271"/>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c r="BS231" s="259"/>
      <c r="BT231" s="259"/>
      <c r="BU231" s="259"/>
      <c r="BV231" s="259"/>
      <c r="BW231" s="259"/>
      <c r="BX231" s="259"/>
      <c r="BY231" s="259"/>
      <c r="BZ231" s="260"/>
      <c r="CB231" s="244"/>
      <c r="CC231" s="244"/>
      <c r="CD231" s="244"/>
      <c r="CE231" s="244"/>
      <c r="CF231" s="244"/>
      <c r="CG231" s="244"/>
      <c r="CH231" s="244"/>
      <c r="CI231" s="244"/>
    </row>
    <row r="232" spans="1:87">
      <c r="A232" s="215">
        <v>16</v>
      </c>
      <c r="B232" s="258"/>
      <c r="C232" s="259"/>
      <c r="D232" s="259"/>
      <c r="E232" s="259"/>
      <c r="F232" s="259"/>
      <c r="G232" s="259"/>
      <c r="H232" s="259"/>
      <c r="I232" s="259" t="s">
        <v>29</v>
      </c>
      <c r="J232" s="271"/>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c r="BS232" s="259"/>
      <c r="BT232" s="259"/>
      <c r="BU232" s="259"/>
      <c r="BV232" s="259"/>
      <c r="BW232" s="259"/>
      <c r="BX232" s="259"/>
      <c r="BY232" s="259"/>
      <c r="BZ232" s="260"/>
      <c r="CB232" s="244"/>
      <c r="CC232" s="244"/>
      <c r="CD232" s="244"/>
      <c r="CE232" s="244"/>
      <c r="CF232" s="244"/>
      <c r="CG232" s="244"/>
      <c r="CH232" s="244"/>
      <c r="CI232" s="244"/>
    </row>
    <row r="233" spans="1:87">
      <c r="B233" s="60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8"/>
      <c r="AY233" s="568"/>
      <c r="AZ233" s="568"/>
      <c r="BA233" s="568"/>
      <c r="BB233" s="568"/>
      <c r="BC233" s="568"/>
      <c r="BD233" s="568"/>
      <c r="BE233" s="568"/>
      <c r="BF233" s="568"/>
      <c r="BG233" s="568"/>
      <c r="BH233" s="568"/>
      <c r="BI233" s="568"/>
      <c r="BJ233" s="568"/>
      <c r="BK233" s="568"/>
      <c r="BL233" s="568"/>
      <c r="BM233" s="568"/>
      <c r="BN233" s="568"/>
      <c r="BO233" s="568"/>
      <c r="BP233" s="568"/>
      <c r="BQ233" s="568"/>
      <c r="BR233" s="568"/>
      <c r="BS233" s="568"/>
      <c r="BT233" s="568"/>
      <c r="BU233" s="568"/>
      <c r="BV233" s="568"/>
      <c r="BW233" s="568"/>
      <c r="BX233" s="568"/>
      <c r="BY233" s="568"/>
      <c r="BZ233" s="609"/>
      <c r="CB233" s="240"/>
      <c r="CC233" s="240"/>
      <c r="CD233" s="240"/>
      <c r="CE233" s="240"/>
      <c r="CF233" s="240"/>
      <c r="CG233" s="240"/>
      <c r="CH233" s="240"/>
      <c r="CI233" s="240"/>
    </row>
    <row r="234" spans="1:87">
      <c r="B234" s="60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8"/>
      <c r="AY234" s="568"/>
      <c r="AZ234" s="568"/>
      <c r="BA234" s="568"/>
      <c r="BB234" s="568"/>
      <c r="BC234" s="568"/>
      <c r="BD234" s="568"/>
      <c r="BE234" s="568"/>
      <c r="BF234" s="568"/>
      <c r="BG234" s="568"/>
      <c r="BH234" s="568"/>
      <c r="BI234" s="568"/>
      <c r="BJ234" s="568"/>
      <c r="BK234" s="568"/>
      <c r="BL234" s="568"/>
      <c r="BM234" s="568"/>
      <c r="BN234" s="568"/>
      <c r="BO234" s="568"/>
      <c r="BP234" s="568"/>
      <c r="BQ234" s="568"/>
      <c r="BR234" s="568"/>
      <c r="BS234" s="568"/>
      <c r="BT234" s="568"/>
      <c r="BU234" s="568"/>
      <c r="BV234" s="568"/>
      <c r="BW234" s="568"/>
      <c r="BX234" s="568"/>
      <c r="BY234" s="568"/>
      <c r="BZ234" s="609"/>
      <c r="CB234" s="240"/>
      <c r="CC234" s="240"/>
      <c r="CD234" s="240"/>
      <c r="CE234" s="240"/>
      <c r="CF234" s="240"/>
      <c r="CG234" s="240"/>
      <c r="CH234" s="240"/>
      <c r="CI234" s="240"/>
    </row>
    <row r="235" spans="1:87">
      <c r="B235" s="60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8"/>
      <c r="AY235" s="568"/>
      <c r="AZ235" s="568"/>
      <c r="BA235" s="568"/>
      <c r="BB235" s="568"/>
      <c r="BC235" s="568"/>
      <c r="BD235" s="568"/>
      <c r="BE235" s="568"/>
      <c r="BF235" s="568"/>
      <c r="BG235" s="568"/>
      <c r="BH235" s="568"/>
      <c r="BI235" s="568"/>
      <c r="BJ235" s="568"/>
      <c r="BK235" s="568"/>
      <c r="BL235" s="568"/>
      <c r="BM235" s="568"/>
      <c r="BN235" s="568"/>
      <c r="BO235" s="568"/>
      <c r="BP235" s="568"/>
      <c r="BQ235" s="568"/>
      <c r="BR235" s="568"/>
      <c r="BS235" s="568"/>
      <c r="BT235" s="568"/>
      <c r="BU235" s="568"/>
      <c r="BV235" s="568"/>
      <c r="BW235" s="568"/>
      <c r="BX235" s="568"/>
      <c r="BY235" s="568"/>
      <c r="BZ235" s="609"/>
      <c r="CB235" s="240"/>
      <c r="CC235" s="240"/>
      <c r="CD235" s="240"/>
      <c r="CE235" s="240"/>
      <c r="CF235" s="240"/>
      <c r="CG235" s="240"/>
      <c r="CH235" s="240"/>
      <c r="CI235" s="240"/>
    </row>
    <row r="236" spans="1:87" ht="19.5" thickBot="1">
      <c r="B236" s="610"/>
      <c r="C236" s="611"/>
      <c r="D236" s="611"/>
      <c r="E236" s="611"/>
      <c r="F236" s="611"/>
      <c r="G236" s="611"/>
      <c r="H236" s="611"/>
      <c r="I236" s="611"/>
      <c r="J236" s="611"/>
      <c r="K236" s="611"/>
      <c r="L236" s="611"/>
      <c r="M236" s="611"/>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1"/>
      <c r="AK236" s="611"/>
      <c r="AL236" s="611"/>
      <c r="AM236" s="611"/>
      <c r="AN236" s="611"/>
      <c r="AO236" s="611"/>
      <c r="AP236" s="611"/>
      <c r="AQ236" s="611"/>
      <c r="AR236" s="611"/>
      <c r="AS236" s="611"/>
      <c r="AT236" s="611"/>
      <c r="AU236" s="611"/>
      <c r="AV236" s="611"/>
      <c r="AW236" s="611"/>
      <c r="AX236" s="611"/>
      <c r="AY236" s="611"/>
      <c r="AZ236" s="611"/>
      <c r="BA236" s="611"/>
      <c r="BB236" s="611"/>
      <c r="BC236" s="611"/>
      <c r="BD236" s="611"/>
      <c r="BE236" s="611"/>
      <c r="BF236" s="611"/>
      <c r="BG236" s="611"/>
      <c r="BH236" s="611"/>
      <c r="BI236" s="611"/>
      <c r="BJ236" s="611"/>
      <c r="BK236" s="611"/>
      <c r="BL236" s="611"/>
      <c r="BM236" s="611"/>
      <c r="BN236" s="611"/>
      <c r="BO236" s="611"/>
      <c r="BP236" s="611"/>
      <c r="BQ236" s="611"/>
      <c r="BR236" s="611"/>
      <c r="BS236" s="611"/>
      <c r="BT236" s="611"/>
      <c r="BU236" s="611"/>
      <c r="BV236" s="611"/>
      <c r="BW236" s="611"/>
      <c r="BX236" s="611"/>
      <c r="BY236" s="611"/>
      <c r="BZ236" s="612"/>
      <c r="CB236" s="240"/>
      <c r="CC236" s="240"/>
      <c r="CD236" s="240"/>
      <c r="CE236" s="240"/>
      <c r="CF236" s="240"/>
      <c r="CG236" s="240"/>
      <c r="CH236" s="240"/>
      <c r="CI236" s="240"/>
    </row>
    <row r="237" spans="1:87">
      <c r="B237" s="425"/>
      <c r="C237" s="484" t="s">
        <v>221</v>
      </c>
      <c r="D237" s="484"/>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4"/>
      <c r="AY237" s="484"/>
      <c r="AZ237" s="484"/>
      <c r="BA237" s="484"/>
      <c r="BB237" s="484"/>
      <c r="BC237" s="484"/>
      <c r="BD237" s="484"/>
      <c r="BE237" s="484"/>
      <c r="BF237" s="484"/>
      <c r="BG237" s="484"/>
      <c r="BH237" s="484"/>
      <c r="BI237" s="484"/>
      <c r="BJ237" s="484"/>
      <c r="BK237" s="484"/>
      <c r="BL237" s="484"/>
      <c r="BM237" s="484"/>
      <c r="BN237" s="484"/>
      <c r="BO237" s="484"/>
      <c r="BP237" s="484"/>
      <c r="BQ237" s="484"/>
      <c r="BR237" s="484"/>
      <c r="BS237" s="484"/>
      <c r="BT237" s="484"/>
      <c r="BU237" s="484"/>
      <c r="BV237" s="484"/>
      <c r="BW237" s="484"/>
      <c r="BX237" s="426"/>
      <c r="BY237" s="426"/>
      <c r="BZ237" s="427"/>
      <c r="CB237" s="240"/>
      <c r="CC237" s="240"/>
      <c r="CD237" s="240"/>
      <c r="CE237" s="240"/>
      <c r="CF237" s="240"/>
      <c r="CG237" s="240"/>
      <c r="CH237" s="240"/>
      <c r="CI237" s="240"/>
    </row>
    <row r="238" spans="1:87">
      <c r="B238" s="329"/>
      <c r="C238" s="607" t="s">
        <v>276</v>
      </c>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7"/>
      <c r="AL238" s="607"/>
      <c r="AM238" s="607"/>
      <c r="AN238" s="607"/>
      <c r="AO238" s="607"/>
      <c r="AP238" s="607"/>
      <c r="AQ238" s="607"/>
      <c r="AR238" s="607"/>
      <c r="AS238" s="607"/>
      <c r="AT238" s="607"/>
      <c r="AU238" s="607"/>
      <c r="AV238" s="607"/>
      <c r="AW238" s="607"/>
      <c r="AX238" s="607"/>
      <c r="AY238" s="607"/>
      <c r="AZ238" s="607"/>
      <c r="BA238" s="607"/>
      <c r="BB238" s="607"/>
      <c r="BC238" s="607"/>
      <c r="BD238" s="607"/>
      <c r="BE238" s="607"/>
      <c r="BF238" s="607"/>
      <c r="BG238" s="607"/>
      <c r="BH238" s="607"/>
      <c r="BI238" s="607"/>
      <c r="BJ238" s="607"/>
      <c r="BK238" s="607"/>
      <c r="BL238" s="607"/>
      <c r="BM238" s="607"/>
      <c r="BN238" s="607"/>
      <c r="BO238" s="607"/>
      <c r="BP238" s="607"/>
      <c r="BQ238" s="607"/>
      <c r="BR238" s="607"/>
      <c r="BS238" s="607"/>
      <c r="BT238" s="607"/>
      <c r="BU238" s="607"/>
      <c r="BV238" s="607"/>
      <c r="BW238" s="607"/>
      <c r="BX238" s="607"/>
      <c r="BY238" s="421"/>
      <c r="BZ238" s="260"/>
    </row>
    <row r="239" spans="1:87">
      <c r="B239" s="329"/>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7"/>
      <c r="AL239" s="607"/>
      <c r="AM239" s="607"/>
      <c r="AN239" s="607"/>
      <c r="AO239" s="607"/>
      <c r="AP239" s="607"/>
      <c r="AQ239" s="607"/>
      <c r="AR239" s="607"/>
      <c r="AS239" s="607"/>
      <c r="AT239" s="607"/>
      <c r="AU239" s="607"/>
      <c r="AV239" s="607"/>
      <c r="AW239" s="607"/>
      <c r="AX239" s="607"/>
      <c r="AY239" s="607"/>
      <c r="AZ239" s="607"/>
      <c r="BA239" s="607"/>
      <c r="BB239" s="607"/>
      <c r="BC239" s="607"/>
      <c r="BD239" s="607"/>
      <c r="BE239" s="607"/>
      <c r="BF239" s="607"/>
      <c r="BG239" s="607"/>
      <c r="BH239" s="607"/>
      <c r="BI239" s="607"/>
      <c r="BJ239" s="607"/>
      <c r="BK239" s="607"/>
      <c r="BL239" s="607"/>
      <c r="BM239" s="607"/>
      <c r="BN239" s="607"/>
      <c r="BO239" s="607"/>
      <c r="BP239" s="607"/>
      <c r="BQ239" s="607"/>
      <c r="BR239" s="607"/>
      <c r="BS239" s="607"/>
      <c r="BT239" s="607"/>
      <c r="BU239" s="607"/>
      <c r="BV239" s="607"/>
      <c r="BW239" s="607"/>
      <c r="BX239" s="607"/>
      <c r="BY239" s="421"/>
      <c r="BZ239" s="260"/>
    </row>
    <row r="240" spans="1:87" ht="17.25" customHeight="1">
      <c r="B240" s="329"/>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607"/>
      <c r="AY240" s="607"/>
      <c r="AZ240" s="607"/>
      <c r="BA240" s="607"/>
      <c r="BB240" s="607"/>
      <c r="BC240" s="607"/>
      <c r="BD240" s="607"/>
      <c r="BE240" s="607"/>
      <c r="BF240" s="607"/>
      <c r="BG240" s="607"/>
      <c r="BH240" s="607"/>
      <c r="BI240" s="607"/>
      <c r="BJ240" s="607"/>
      <c r="BK240" s="607"/>
      <c r="BL240" s="607"/>
      <c r="BM240" s="607"/>
      <c r="BN240" s="607"/>
      <c r="BO240" s="607"/>
      <c r="BP240" s="607"/>
      <c r="BQ240" s="607"/>
      <c r="BR240" s="607"/>
      <c r="BS240" s="607"/>
      <c r="BT240" s="607"/>
      <c r="BU240" s="607"/>
      <c r="BV240" s="607"/>
      <c r="BW240" s="607"/>
      <c r="BX240" s="607"/>
      <c r="BY240" s="421"/>
      <c r="BZ240" s="260"/>
    </row>
    <row r="241" spans="1:78" ht="17.25" customHeight="1">
      <c r="B241" s="329"/>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7"/>
      <c r="AL241" s="607"/>
      <c r="AM241" s="607"/>
      <c r="AN241" s="607"/>
      <c r="AO241" s="607"/>
      <c r="AP241" s="607"/>
      <c r="AQ241" s="607"/>
      <c r="AR241" s="607"/>
      <c r="AS241" s="607"/>
      <c r="AT241" s="607"/>
      <c r="AU241" s="607"/>
      <c r="AV241" s="607"/>
      <c r="AW241" s="607"/>
      <c r="AX241" s="607"/>
      <c r="AY241" s="607"/>
      <c r="AZ241" s="607"/>
      <c r="BA241" s="607"/>
      <c r="BB241" s="607"/>
      <c r="BC241" s="607"/>
      <c r="BD241" s="607"/>
      <c r="BE241" s="607"/>
      <c r="BF241" s="607"/>
      <c r="BG241" s="607"/>
      <c r="BH241" s="607"/>
      <c r="BI241" s="607"/>
      <c r="BJ241" s="607"/>
      <c r="BK241" s="607"/>
      <c r="BL241" s="607"/>
      <c r="BM241" s="607"/>
      <c r="BN241" s="607"/>
      <c r="BO241" s="607"/>
      <c r="BP241" s="607"/>
      <c r="BQ241" s="607"/>
      <c r="BR241" s="607"/>
      <c r="BS241" s="607"/>
      <c r="BT241" s="607"/>
      <c r="BU241" s="607"/>
      <c r="BV241" s="607"/>
      <c r="BW241" s="607"/>
      <c r="BX241" s="607"/>
      <c r="BY241" s="421"/>
      <c r="BZ241" s="260"/>
    </row>
    <row r="242" spans="1:78" ht="17.25" customHeight="1">
      <c r="B242" s="329"/>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7"/>
      <c r="AL242" s="607"/>
      <c r="AM242" s="607"/>
      <c r="AN242" s="607"/>
      <c r="AO242" s="607"/>
      <c r="AP242" s="607"/>
      <c r="AQ242" s="607"/>
      <c r="AR242" s="607"/>
      <c r="AS242" s="607"/>
      <c r="AT242" s="607"/>
      <c r="AU242" s="607"/>
      <c r="AV242" s="607"/>
      <c r="AW242" s="607"/>
      <c r="AX242" s="607"/>
      <c r="AY242" s="607"/>
      <c r="AZ242" s="607"/>
      <c r="BA242" s="607"/>
      <c r="BB242" s="607"/>
      <c r="BC242" s="607"/>
      <c r="BD242" s="607"/>
      <c r="BE242" s="607"/>
      <c r="BF242" s="607"/>
      <c r="BG242" s="607"/>
      <c r="BH242" s="607"/>
      <c r="BI242" s="607"/>
      <c r="BJ242" s="607"/>
      <c r="BK242" s="607"/>
      <c r="BL242" s="607"/>
      <c r="BM242" s="607"/>
      <c r="BN242" s="607"/>
      <c r="BO242" s="607"/>
      <c r="BP242" s="607"/>
      <c r="BQ242" s="607"/>
      <c r="BR242" s="607"/>
      <c r="BS242" s="607"/>
      <c r="BT242" s="607"/>
      <c r="BU242" s="607"/>
      <c r="BV242" s="607"/>
      <c r="BW242" s="607"/>
      <c r="BX242" s="607"/>
      <c r="BY242" s="421"/>
      <c r="BZ242" s="260"/>
    </row>
    <row r="243" spans="1:78" ht="17.25" customHeight="1">
      <c r="A243" s="215">
        <v>17</v>
      </c>
      <c r="B243" s="329"/>
      <c r="C243" s="421"/>
      <c r="D243" s="421"/>
      <c r="E243" s="421"/>
      <c r="F243" s="421"/>
      <c r="G243" s="421"/>
      <c r="H243" s="290" t="s">
        <v>28</v>
      </c>
      <c r="I243" s="271"/>
      <c r="J243" s="271"/>
      <c r="K243" s="290"/>
      <c r="L243" s="290"/>
      <c r="M243" s="290"/>
      <c r="N243" s="290"/>
      <c r="O243" s="290"/>
      <c r="P243" s="290"/>
      <c r="Q243" s="290"/>
      <c r="R243" s="290"/>
      <c r="S243" s="290"/>
      <c r="T243" s="290"/>
      <c r="U243" s="290"/>
      <c r="V243" s="290"/>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c r="AU243" s="421"/>
      <c r="AV243" s="421"/>
      <c r="AW243" s="421"/>
      <c r="AX243" s="421"/>
      <c r="AY243" s="421"/>
      <c r="AZ243" s="421"/>
      <c r="BA243" s="421"/>
      <c r="BB243" s="421"/>
      <c r="BC243" s="421"/>
      <c r="BD243" s="421"/>
      <c r="BE243" s="421"/>
      <c r="BF243" s="421"/>
      <c r="BG243" s="421"/>
      <c r="BH243" s="421"/>
      <c r="BI243" s="421"/>
      <c r="BJ243" s="421"/>
      <c r="BK243" s="421"/>
      <c r="BL243" s="421"/>
      <c r="BM243" s="421"/>
      <c r="BN243" s="421"/>
      <c r="BO243" s="421"/>
      <c r="BP243" s="421"/>
      <c r="BQ243" s="421"/>
      <c r="BR243" s="421"/>
      <c r="BS243" s="421"/>
      <c r="BT243" s="421"/>
      <c r="BU243" s="421"/>
      <c r="BV243" s="421"/>
      <c r="BW243" s="421"/>
      <c r="BX243" s="421"/>
      <c r="BY243" s="421"/>
      <c r="BZ243" s="260"/>
    </row>
    <row r="244" spans="1:78" ht="17.25" customHeight="1">
      <c r="A244" s="215">
        <v>18</v>
      </c>
      <c r="B244" s="329"/>
      <c r="C244" s="421"/>
      <c r="D244" s="421"/>
      <c r="E244" s="421"/>
      <c r="F244" s="421"/>
      <c r="G244" s="421"/>
      <c r="H244" s="290" t="s">
        <v>220</v>
      </c>
      <c r="I244" s="271"/>
      <c r="J244" s="271"/>
      <c r="K244" s="290"/>
      <c r="L244" s="290"/>
      <c r="M244" s="290"/>
      <c r="N244" s="290"/>
      <c r="O244" s="290"/>
      <c r="P244" s="290"/>
      <c r="Q244" s="290"/>
      <c r="R244" s="290"/>
      <c r="S244" s="290"/>
      <c r="T244" s="290"/>
      <c r="U244" s="290"/>
      <c r="V244" s="290"/>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1"/>
      <c r="BC244" s="421"/>
      <c r="BD244" s="421"/>
      <c r="BE244" s="421"/>
      <c r="BF244" s="421"/>
      <c r="BG244" s="421"/>
      <c r="BH244" s="421"/>
      <c r="BI244" s="421"/>
      <c r="BJ244" s="421"/>
      <c r="BK244" s="421"/>
      <c r="BL244" s="421"/>
      <c r="BM244" s="421"/>
      <c r="BN244" s="421"/>
      <c r="BO244" s="421"/>
      <c r="BP244" s="421"/>
      <c r="BQ244" s="421"/>
      <c r="BR244" s="421"/>
      <c r="BS244" s="421"/>
      <c r="BT244" s="421"/>
      <c r="BU244" s="421"/>
      <c r="BV244" s="421"/>
      <c r="BW244" s="421"/>
      <c r="BX244" s="421"/>
      <c r="BY244" s="421"/>
      <c r="BZ244" s="260"/>
    </row>
    <row r="245" spans="1:78" ht="17.25" customHeight="1">
      <c r="B245" s="478"/>
      <c r="C245" s="479"/>
      <c r="D245" s="479"/>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79"/>
      <c r="AA245" s="479"/>
      <c r="AB245" s="479"/>
      <c r="AC245" s="479"/>
      <c r="AD245" s="479"/>
      <c r="AE245" s="479"/>
      <c r="AF245" s="479"/>
      <c r="AG245" s="479"/>
      <c r="AH245" s="479"/>
      <c r="AI245" s="479"/>
      <c r="AJ245" s="479"/>
      <c r="AK245" s="479"/>
      <c r="AL245" s="479"/>
      <c r="AM245" s="479"/>
      <c r="AN245" s="479"/>
      <c r="AO245" s="479"/>
      <c r="AP245" s="479"/>
      <c r="AQ245" s="479"/>
      <c r="AR245" s="479"/>
      <c r="AS245" s="479"/>
      <c r="AT245" s="479"/>
      <c r="AU245" s="479"/>
      <c r="AV245" s="479"/>
      <c r="AW245" s="479"/>
      <c r="AX245" s="479"/>
      <c r="AY245" s="479"/>
      <c r="AZ245" s="479"/>
      <c r="BA245" s="479"/>
      <c r="BB245" s="479"/>
      <c r="BC245" s="479"/>
      <c r="BD245" s="479"/>
      <c r="BE245" s="479"/>
      <c r="BF245" s="479"/>
      <c r="BG245" s="479"/>
      <c r="BH245" s="479"/>
      <c r="BI245" s="479"/>
      <c r="BJ245" s="479"/>
      <c r="BK245" s="479"/>
      <c r="BL245" s="479"/>
      <c r="BM245" s="479"/>
      <c r="BN245" s="479"/>
      <c r="BO245" s="479"/>
      <c r="BP245" s="479"/>
      <c r="BQ245" s="479"/>
      <c r="BR245" s="479"/>
      <c r="BS245" s="479"/>
      <c r="BT245" s="479"/>
      <c r="BU245" s="479"/>
      <c r="BV245" s="479"/>
      <c r="BW245" s="479"/>
      <c r="BX245" s="479"/>
      <c r="BY245" s="479"/>
      <c r="BZ245" s="480"/>
    </row>
    <row r="246" spans="1:78" ht="17.25" customHeight="1">
      <c r="B246" s="478"/>
      <c r="C246" s="479"/>
      <c r="D246" s="479"/>
      <c r="E246" s="479"/>
      <c r="F246" s="479"/>
      <c r="G246" s="479"/>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c r="BS246" s="479"/>
      <c r="BT246" s="479"/>
      <c r="BU246" s="479"/>
      <c r="BV246" s="479"/>
      <c r="BW246" s="479"/>
      <c r="BX246" s="479"/>
      <c r="BY246" s="479"/>
      <c r="BZ246" s="480"/>
    </row>
    <row r="247" spans="1:78" ht="17.25" customHeight="1">
      <c r="B247" s="478"/>
      <c r="C247" s="479"/>
      <c r="D247" s="479"/>
      <c r="E247" s="479"/>
      <c r="F247" s="479"/>
      <c r="G247" s="479"/>
      <c r="H247" s="479"/>
      <c r="I247" s="479"/>
      <c r="J247" s="479"/>
      <c r="K247" s="479"/>
      <c r="L247" s="479"/>
      <c r="M247" s="479"/>
      <c r="N247" s="479"/>
      <c r="O247" s="479"/>
      <c r="P247" s="479"/>
      <c r="Q247" s="479"/>
      <c r="R247" s="479"/>
      <c r="S247" s="479"/>
      <c r="T247" s="479"/>
      <c r="U247" s="479"/>
      <c r="V247" s="479"/>
      <c r="W247" s="479"/>
      <c r="X247" s="479"/>
      <c r="Y247" s="479"/>
      <c r="Z247" s="479"/>
      <c r="AA247" s="479"/>
      <c r="AB247" s="479"/>
      <c r="AC247" s="479"/>
      <c r="AD247" s="479"/>
      <c r="AE247" s="479"/>
      <c r="AF247" s="479"/>
      <c r="AG247" s="479"/>
      <c r="AH247" s="479"/>
      <c r="AI247" s="479"/>
      <c r="AJ247" s="479"/>
      <c r="AK247" s="479"/>
      <c r="AL247" s="479"/>
      <c r="AM247" s="479"/>
      <c r="AN247" s="479"/>
      <c r="AO247" s="479"/>
      <c r="AP247" s="479"/>
      <c r="AQ247" s="479"/>
      <c r="AR247" s="479"/>
      <c r="AS247" s="479"/>
      <c r="AT247" s="479"/>
      <c r="AU247" s="479"/>
      <c r="AV247" s="479"/>
      <c r="AW247" s="479"/>
      <c r="AX247" s="479"/>
      <c r="AY247" s="479"/>
      <c r="AZ247" s="479"/>
      <c r="BA247" s="479"/>
      <c r="BB247" s="479"/>
      <c r="BC247" s="479"/>
      <c r="BD247" s="479"/>
      <c r="BE247" s="479"/>
      <c r="BF247" s="479"/>
      <c r="BG247" s="479"/>
      <c r="BH247" s="479"/>
      <c r="BI247" s="479"/>
      <c r="BJ247" s="479"/>
      <c r="BK247" s="479"/>
      <c r="BL247" s="479"/>
      <c r="BM247" s="479"/>
      <c r="BN247" s="479"/>
      <c r="BO247" s="479"/>
      <c r="BP247" s="479"/>
      <c r="BQ247" s="479"/>
      <c r="BR247" s="479"/>
      <c r="BS247" s="479"/>
      <c r="BT247" s="479"/>
      <c r="BU247" s="479"/>
      <c r="BV247" s="479"/>
      <c r="BW247" s="479"/>
      <c r="BX247" s="479"/>
      <c r="BY247" s="479"/>
      <c r="BZ247" s="480"/>
    </row>
    <row r="248" spans="1:78" ht="17.25" customHeight="1">
      <c r="B248" s="478"/>
      <c r="C248" s="479"/>
      <c r="D248" s="479"/>
      <c r="E248" s="479"/>
      <c r="F248" s="479"/>
      <c r="G248" s="479"/>
      <c r="H248" s="479"/>
      <c r="I248" s="479"/>
      <c r="J248" s="479"/>
      <c r="K248" s="479"/>
      <c r="L248" s="479"/>
      <c r="M248" s="479"/>
      <c r="N248" s="479"/>
      <c r="O248" s="479"/>
      <c r="P248" s="479"/>
      <c r="Q248" s="479"/>
      <c r="R248" s="479"/>
      <c r="S248" s="479"/>
      <c r="T248" s="479"/>
      <c r="U248" s="479"/>
      <c r="V248" s="479"/>
      <c r="W248" s="479"/>
      <c r="X248" s="479"/>
      <c r="Y248" s="479"/>
      <c r="Z248" s="479"/>
      <c r="AA248" s="479"/>
      <c r="AB248" s="479"/>
      <c r="AC248" s="479"/>
      <c r="AD248" s="479"/>
      <c r="AE248" s="479"/>
      <c r="AF248" s="479"/>
      <c r="AG248" s="479"/>
      <c r="AH248" s="479"/>
      <c r="AI248" s="479"/>
      <c r="AJ248" s="479"/>
      <c r="AK248" s="479"/>
      <c r="AL248" s="479"/>
      <c r="AM248" s="479"/>
      <c r="AN248" s="479"/>
      <c r="AO248" s="479"/>
      <c r="AP248" s="479"/>
      <c r="AQ248" s="479"/>
      <c r="AR248" s="479"/>
      <c r="AS248" s="479"/>
      <c r="AT248" s="479"/>
      <c r="AU248" s="479"/>
      <c r="AV248" s="479"/>
      <c r="AW248" s="479"/>
      <c r="AX248" s="479"/>
      <c r="AY248" s="479"/>
      <c r="AZ248" s="479"/>
      <c r="BA248" s="479"/>
      <c r="BB248" s="479"/>
      <c r="BC248" s="479"/>
      <c r="BD248" s="479"/>
      <c r="BE248" s="479"/>
      <c r="BF248" s="479"/>
      <c r="BG248" s="479"/>
      <c r="BH248" s="479"/>
      <c r="BI248" s="479"/>
      <c r="BJ248" s="479"/>
      <c r="BK248" s="479"/>
      <c r="BL248" s="479"/>
      <c r="BM248" s="479"/>
      <c r="BN248" s="479"/>
      <c r="BO248" s="479"/>
      <c r="BP248" s="479"/>
      <c r="BQ248" s="479"/>
      <c r="BR248" s="479"/>
      <c r="BS248" s="479"/>
      <c r="BT248" s="479"/>
      <c r="BU248" s="479"/>
      <c r="BV248" s="479"/>
      <c r="BW248" s="479"/>
      <c r="BX248" s="479"/>
      <c r="BY248" s="479"/>
      <c r="BZ248" s="480"/>
    </row>
    <row r="249" spans="1:78" ht="17.25" customHeight="1" thickBot="1">
      <c r="B249" s="481"/>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2"/>
      <c r="AP249" s="482"/>
      <c r="AQ249" s="482"/>
      <c r="AR249" s="482"/>
      <c r="AS249" s="482"/>
      <c r="AT249" s="482"/>
      <c r="AU249" s="482"/>
      <c r="AV249" s="482"/>
      <c r="AW249" s="482"/>
      <c r="AX249" s="482"/>
      <c r="AY249" s="482"/>
      <c r="AZ249" s="482"/>
      <c r="BA249" s="482"/>
      <c r="BB249" s="482"/>
      <c r="BC249" s="482"/>
      <c r="BD249" s="482"/>
      <c r="BE249" s="482"/>
      <c r="BF249" s="482"/>
      <c r="BG249" s="482"/>
      <c r="BH249" s="482"/>
      <c r="BI249" s="482"/>
      <c r="BJ249" s="482"/>
      <c r="BK249" s="482"/>
      <c r="BL249" s="482"/>
      <c r="BM249" s="482"/>
      <c r="BN249" s="482"/>
      <c r="BO249" s="482"/>
      <c r="BP249" s="482"/>
      <c r="BQ249" s="482"/>
      <c r="BR249" s="482"/>
      <c r="BS249" s="482"/>
      <c r="BT249" s="482"/>
      <c r="BU249" s="482"/>
      <c r="BV249" s="482"/>
      <c r="BW249" s="482"/>
      <c r="BX249" s="482"/>
      <c r="BY249" s="482"/>
      <c r="BZ249" s="483"/>
    </row>
    <row r="250" spans="1:78" ht="17.25" customHeight="1" thickBot="1">
      <c r="B250" s="475" t="s">
        <v>173</v>
      </c>
      <c r="C250" s="476"/>
      <c r="D250" s="476"/>
      <c r="E250" s="476"/>
      <c r="F250" s="476"/>
      <c r="G250" s="476"/>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c r="AK250" s="476"/>
      <c r="AL250" s="476"/>
      <c r="AM250" s="476"/>
      <c r="AN250" s="476"/>
      <c r="AO250" s="476"/>
      <c r="AP250" s="476"/>
      <c r="AQ250" s="476"/>
      <c r="AR250" s="476"/>
      <c r="AS250" s="476"/>
      <c r="AT250" s="476"/>
      <c r="AU250" s="476"/>
      <c r="AV250" s="476"/>
      <c r="AW250" s="476"/>
      <c r="AX250" s="476"/>
      <c r="AY250" s="476"/>
      <c r="AZ250" s="476"/>
      <c r="BA250" s="476"/>
      <c r="BB250" s="476"/>
      <c r="BC250" s="476"/>
      <c r="BD250" s="476"/>
      <c r="BE250" s="476"/>
      <c r="BF250" s="476"/>
      <c r="BG250" s="476"/>
      <c r="BH250" s="476"/>
      <c r="BI250" s="476"/>
      <c r="BJ250" s="476"/>
      <c r="BK250" s="476"/>
      <c r="BL250" s="476"/>
      <c r="BM250" s="476"/>
      <c r="BN250" s="476"/>
      <c r="BO250" s="476"/>
      <c r="BP250" s="476"/>
      <c r="BQ250" s="476"/>
      <c r="BR250" s="476"/>
      <c r="BS250" s="476"/>
      <c r="BT250" s="476"/>
      <c r="BU250" s="476"/>
      <c r="BV250" s="476"/>
      <c r="BW250" s="476"/>
      <c r="BX250" s="476"/>
      <c r="BY250" s="476"/>
      <c r="BZ250" s="477"/>
    </row>
    <row r="251" spans="1:78" ht="17.25" customHeight="1">
      <c r="B251" s="329"/>
      <c r="C251" s="271"/>
      <c r="D251" s="428"/>
      <c r="E251" s="428"/>
      <c r="F251" s="290" t="s">
        <v>174</v>
      </c>
      <c r="G251" s="428"/>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c r="AF251" s="428"/>
      <c r="AG251" s="428"/>
      <c r="AH251" s="428"/>
      <c r="AI251" s="428"/>
      <c r="AJ251" s="428"/>
      <c r="AK251" s="428"/>
      <c r="AL251" s="428"/>
      <c r="AM251" s="428"/>
      <c r="AN251" s="428"/>
      <c r="AO251" s="428"/>
      <c r="AP251" s="428"/>
      <c r="AQ251" s="428"/>
      <c r="AR251" s="428"/>
      <c r="AS251" s="428"/>
      <c r="AT251" s="428"/>
      <c r="AU251" s="428"/>
      <c r="AV251" s="428"/>
      <c r="AW251" s="428"/>
      <c r="AX251" s="428"/>
      <c r="AY251" s="428"/>
      <c r="AZ251" s="428"/>
      <c r="BA251" s="428"/>
      <c r="BB251" s="428"/>
      <c r="BC251" s="428"/>
      <c r="BD251" s="428"/>
      <c r="BE251" s="428"/>
      <c r="BF251" s="428"/>
      <c r="BG251" s="428"/>
      <c r="BH251" s="428"/>
      <c r="BI251" s="428"/>
      <c r="BJ251" s="428"/>
      <c r="BK251" s="428"/>
      <c r="BL251" s="428"/>
      <c r="BM251" s="428"/>
      <c r="BN251" s="428"/>
      <c r="BO251" s="428"/>
      <c r="BP251" s="428"/>
      <c r="BQ251" s="428"/>
      <c r="BR251" s="428"/>
      <c r="BS251" s="428"/>
      <c r="BT251" s="428"/>
      <c r="BU251" s="428"/>
      <c r="BV251" s="428"/>
      <c r="BW251" s="428"/>
      <c r="BX251" s="428"/>
      <c r="BY251" s="421"/>
      <c r="BZ251" s="422"/>
    </row>
    <row r="252" spans="1:78" ht="16.5" customHeight="1">
      <c r="A252" s="215">
        <v>19</v>
      </c>
      <c r="B252" s="329"/>
      <c r="C252" s="346"/>
      <c r="D252" s="346"/>
      <c r="E252" s="346"/>
      <c r="F252" s="346"/>
      <c r="G252" s="605" t="s">
        <v>227</v>
      </c>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5"/>
      <c r="AL252" s="605"/>
      <c r="AM252" s="605"/>
      <c r="AN252" s="605"/>
      <c r="AO252" s="605"/>
      <c r="AP252" s="605"/>
      <c r="AQ252" s="605"/>
      <c r="AR252" s="605"/>
      <c r="AS252" s="605"/>
      <c r="AT252" s="605"/>
      <c r="AU252" s="605"/>
      <c r="AV252" s="605"/>
      <c r="AW252" s="605"/>
      <c r="AX252" s="605"/>
      <c r="AY252" s="605"/>
      <c r="AZ252" s="605"/>
      <c r="BA252" s="605"/>
      <c r="BB252" s="605"/>
      <c r="BC252" s="605"/>
      <c r="BD252" s="605"/>
      <c r="BE252" s="605"/>
      <c r="BF252" s="605"/>
      <c r="BG252" s="605"/>
      <c r="BH252" s="605"/>
      <c r="BI252" s="605"/>
      <c r="BJ252" s="605"/>
      <c r="BK252" s="605"/>
      <c r="BL252" s="605"/>
      <c r="BM252" s="605"/>
      <c r="BN252" s="605"/>
      <c r="BO252" s="605"/>
      <c r="BP252" s="605"/>
      <c r="BQ252" s="605"/>
      <c r="BR252" s="605"/>
      <c r="BS252" s="605"/>
      <c r="BT252" s="605"/>
      <c r="BU252" s="605"/>
      <c r="BV252" s="605"/>
      <c r="BW252" s="605"/>
      <c r="BX252" s="605"/>
      <c r="BY252" s="605"/>
      <c r="BZ252" s="606"/>
    </row>
    <row r="253" spans="1:78" ht="16.5" customHeight="1">
      <c r="A253" s="215">
        <v>20</v>
      </c>
      <c r="B253" s="329"/>
      <c r="C253" s="354" t="s">
        <v>171</v>
      </c>
      <c r="D253" s="354"/>
      <c r="E253" s="354"/>
      <c r="F253" s="354"/>
      <c r="G253" s="543" t="s">
        <v>180</v>
      </c>
      <c r="H253" s="543"/>
      <c r="I253" s="543"/>
      <c r="J253" s="543"/>
      <c r="K253" s="543"/>
      <c r="L253" s="543"/>
      <c r="M253" s="543"/>
      <c r="N253" s="543"/>
      <c r="O253" s="543"/>
      <c r="P253" s="543"/>
      <c r="Q253" s="543"/>
      <c r="R253" s="543"/>
      <c r="S253" s="543"/>
      <c r="T253" s="543"/>
      <c r="U253" s="543"/>
      <c r="V253" s="543"/>
      <c r="W253" s="543"/>
      <c r="X253" s="543"/>
      <c r="Y253" s="543"/>
      <c r="Z253" s="543"/>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c r="AV253" s="543"/>
      <c r="AW253" s="543"/>
      <c r="AX253" s="543"/>
      <c r="AY253" s="543"/>
      <c r="AZ253" s="543"/>
      <c r="BA253" s="543"/>
      <c r="BB253" s="543"/>
      <c r="BC253" s="543"/>
      <c r="BD253" s="543"/>
      <c r="BE253" s="543"/>
      <c r="BF253" s="543"/>
      <c r="BG253" s="543"/>
      <c r="BH253" s="543"/>
      <c r="BI253" s="543"/>
      <c r="BJ253" s="543"/>
      <c r="BK253" s="543"/>
      <c r="BL253" s="543"/>
      <c r="BM253" s="543"/>
      <c r="BN253" s="543"/>
      <c r="BO253" s="543"/>
      <c r="BP253" s="543"/>
      <c r="BQ253" s="543"/>
      <c r="BR253" s="543"/>
      <c r="BS253" s="543"/>
      <c r="BT253" s="543"/>
      <c r="BU253" s="543"/>
      <c r="BV253" s="543"/>
      <c r="BW253" s="543"/>
      <c r="BX253" s="543"/>
      <c r="BY253" s="543"/>
      <c r="BZ253" s="554"/>
    </row>
    <row r="254" spans="1:78" ht="16.5" customHeight="1">
      <c r="B254" s="329"/>
      <c r="C254" s="354"/>
      <c r="D254" s="354"/>
      <c r="E254" s="354"/>
      <c r="F254" s="354"/>
      <c r="G254" s="543"/>
      <c r="H254" s="543"/>
      <c r="I254" s="543"/>
      <c r="J254" s="543"/>
      <c r="K254" s="543"/>
      <c r="L254" s="543"/>
      <c r="M254" s="543"/>
      <c r="N254" s="543"/>
      <c r="O254" s="543"/>
      <c r="P254" s="543"/>
      <c r="Q254" s="543"/>
      <c r="R254" s="543"/>
      <c r="S254" s="543"/>
      <c r="T254" s="543"/>
      <c r="U254" s="543"/>
      <c r="V254" s="543"/>
      <c r="W254" s="543"/>
      <c r="X254" s="543"/>
      <c r="Y254" s="543"/>
      <c r="Z254" s="543"/>
      <c r="AA254" s="543"/>
      <c r="AB254" s="543"/>
      <c r="AC254" s="543"/>
      <c r="AD254" s="543"/>
      <c r="AE254" s="543"/>
      <c r="AF254" s="543"/>
      <c r="AG254" s="543"/>
      <c r="AH254" s="543"/>
      <c r="AI254" s="543"/>
      <c r="AJ254" s="543"/>
      <c r="AK254" s="543"/>
      <c r="AL254" s="543"/>
      <c r="AM254" s="543"/>
      <c r="AN254" s="543"/>
      <c r="AO254" s="543"/>
      <c r="AP254" s="543"/>
      <c r="AQ254" s="543"/>
      <c r="AR254" s="543"/>
      <c r="AS254" s="543"/>
      <c r="AT254" s="543"/>
      <c r="AU254" s="543"/>
      <c r="AV254" s="543"/>
      <c r="AW254" s="543"/>
      <c r="AX254" s="543"/>
      <c r="AY254" s="543"/>
      <c r="AZ254" s="543"/>
      <c r="BA254" s="543"/>
      <c r="BB254" s="543"/>
      <c r="BC254" s="543"/>
      <c r="BD254" s="543"/>
      <c r="BE254" s="543"/>
      <c r="BF254" s="543"/>
      <c r="BG254" s="543"/>
      <c r="BH254" s="543"/>
      <c r="BI254" s="543"/>
      <c r="BJ254" s="543"/>
      <c r="BK254" s="543"/>
      <c r="BL254" s="543"/>
      <c r="BM254" s="543"/>
      <c r="BN254" s="543"/>
      <c r="BO254" s="543"/>
      <c r="BP254" s="543"/>
      <c r="BQ254" s="543"/>
      <c r="BR254" s="543"/>
      <c r="BS254" s="543"/>
      <c r="BT254" s="543"/>
      <c r="BU254" s="543"/>
      <c r="BV254" s="543"/>
      <c r="BW254" s="543"/>
      <c r="BX254" s="543"/>
      <c r="BY254" s="543"/>
      <c r="BZ254" s="554"/>
    </row>
    <row r="255" spans="1:78" ht="16.5" customHeight="1">
      <c r="A255" s="215">
        <v>21</v>
      </c>
      <c r="B255" s="329"/>
      <c r="C255" s="354"/>
      <c r="D255" s="354"/>
      <c r="E255" s="354"/>
      <c r="F255" s="354"/>
      <c r="G255" s="471" t="s">
        <v>263</v>
      </c>
      <c r="H255" s="471"/>
      <c r="I255" s="471"/>
      <c r="J255" s="471"/>
      <c r="K255" s="471"/>
      <c r="L255" s="471"/>
      <c r="M255" s="471"/>
      <c r="N255" s="471"/>
      <c r="O255" s="471"/>
      <c r="P255" s="471"/>
      <c r="Q255" s="471"/>
      <c r="R255" s="471"/>
      <c r="S255" s="471"/>
      <c r="T255" s="471"/>
      <c r="U255" s="471"/>
      <c r="V255" s="471"/>
      <c r="W255" s="471"/>
      <c r="X255" s="471"/>
      <c r="Y255" s="471"/>
      <c r="Z255" s="471"/>
      <c r="AA255" s="471"/>
      <c r="AB255" s="471"/>
      <c r="AC255" s="471"/>
      <c r="AD255" s="471"/>
      <c r="AE255" s="471"/>
      <c r="AF255" s="471"/>
      <c r="AG255" s="471"/>
      <c r="AH255" s="471"/>
      <c r="AI255" s="471"/>
      <c r="AJ255" s="471"/>
      <c r="AK255" s="471"/>
      <c r="AL255" s="471"/>
      <c r="AM255" s="471"/>
      <c r="AN255" s="471"/>
      <c r="AO255" s="471"/>
      <c r="AP255" s="471"/>
      <c r="AQ255" s="471"/>
      <c r="AR255" s="471"/>
      <c r="AS255" s="471"/>
      <c r="AT255" s="471"/>
      <c r="AU255" s="471"/>
      <c r="AV255" s="471"/>
      <c r="AW255" s="471"/>
      <c r="AX255" s="471"/>
      <c r="AY255" s="471"/>
      <c r="AZ255" s="471"/>
      <c r="BA255" s="471"/>
      <c r="BB255" s="471"/>
      <c r="BC255" s="471"/>
      <c r="BD255" s="471"/>
      <c r="BE255" s="471"/>
      <c r="BF255" s="471"/>
      <c r="BG255" s="471"/>
      <c r="BH255" s="471"/>
      <c r="BI255" s="471"/>
      <c r="BJ255" s="471"/>
      <c r="BK255" s="471"/>
      <c r="BL255" s="471"/>
      <c r="BM255" s="471"/>
      <c r="BN255" s="471"/>
      <c r="BO255" s="471"/>
      <c r="BP255" s="471"/>
      <c r="BQ255" s="471"/>
      <c r="BR255" s="471"/>
      <c r="BS255" s="471"/>
      <c r="BT255" s="471"/>
      <c r="BU255" s="471"/>
      <c r="BV255" s="471"/>
      <c r="BW255" s="471"/>
      <c r="BX255" s="471"/>
      <c r="BY255" s="471"/>
      <c r="BZ255" s="472"/>
    </row>
    <row r="256" spans="1:78" ht="16.5" customHeight="1">
      <c r="B256" s="329"/>
      <c r="C256" s="379" t="s">
        <v>171</v>
      </c>
      <c r="D256" s="379"/>
      <c r="E256" s="379"/>
      <c r="F256" s="379"/>
      <c r="G256" s="471"/>
      <c r="H256" s="471"/>
      <c r="I256" s="471"/>
      <c r="J256" s="471"/>
      <c r="K256" s="471"/>
      <c r="L256" s="471"/>
      <c r="M256" s="471"/>
      <c r="N256" s="471"/>
      <c r="O256" s="471"/>
      <c r="P256" s="471"/>
      <c r="Q256" s="471"/>
      <c r="R256" s="471"/>
      <c r="S256" s="471"/>
      <c r="T256" s="471"/>
      <c r="U256" s="471"/>
      <c r="V256" s="471"/>
      <c r="W256" s="471"/>
      <c r="X256" s="471"/>
      <c r="Y256" s="471"/>
      <c r="Z256" s="471"/>
      <c r="AA256" s="471"/>
      <c r="AB256" s="471"/>
      <c r="AC256" s="471"/>
      <c r="AD256" s="471"/>
      <c r="AE256" s="471"/>
      <c r="AF256" s="471"/>
      <c r="AG256" s="471"/>
      <c r="AH256" s="471"/>
      <c r="AI256" s="471"/>
      <c r="AJ256" s="471"/>
      <c r="AK256" s="471"/>
      <c r="AL256" s="471"/>
      <c r="AM256" s="471"/>
      <c r="AN256" s="471"/>
      <c r="AO256" s="471"/>
      <c r="AP256" s="471"/>
      <c r="AQ256" s="471"/>
      <c r="AR256" s="471"/>
      <c r="AS256" s="471"/>
      <c r="AT256" s="471"/>
      <c r="AU256" s="471"/>
      <c r="AV256" s="471"/>
      <c r="AW256" s="471"/>
      <c r="AX256" s="471"/>
      <c r="AY256" s="471"/>
      <c r="AZ256" s="471"/>
      <c r="BA256" s="471"/>
      <c r="BB256" s="471"/>
      <c r="BC256" s="471"/>
      <c r="BD256" s="471"/>
      <c r="BE256" s="471"/>
      <c r="BF256" s="471"/>
      <c r="BG256" s="471"/>
      <c r="BH256" s="471"/>
      <c r="BI256" s="471"/>
      <c r="BJ256" s="471"/>
      <c r="BK256" s="471"/>
      <c r="BL256" s="471"/>
      <c r="BM256" s="471"/>
      <c r="BN256" s="471"/>
      <c r="BO256" s="471"/>
      <c r="BP256" s="471"/>
      <c r="BQ256" s="471"/>
      <c r="BR256" s="471"/>
      <c r="BS256" s="471"/>
      <c r="BT256" s="471"/>
      <c r="BU256" s="471"/>
      <c r="BV256" s="471"/>
      <c r="BW256" s="471"/>
      <c r="BX256" s="471"/>
      <c r="BY256" s="471"/>
      <c r="BZ256" s="472"/>
    </row>
    <row r="257" spans="2:87" ht="16.5" customHeight="1" thickBot="1">
      <c r="B257" s="380"/>
      <c r="C257" s="381"/>
      <c r="D257" s="381"/>
      <c r="E257" s="381"/>
      <c r="F257" s="381"/>
      <c r="G257" s="473"/>
      <c r="H257" s="473"/>
      <c r="I257" s="473"/>
      <c r="J257" s="473"/>
      <c r="K257" s="473"/>
      <c r="L257" s="473"/>
      <c r="M257" s="473"/>
      <c r="N257" s="473"/>
      <c r="O257" s="473"/>
      <c r="P257" s="473"/>
      <c r="Q257" s="473"/>
      <c r="R257" s="473"/>
      <c r="S257" s="473"/>
      <c r="T257" s="473"/>
      <c r="U257" s="473"/>
      <c r="V257" s="473"/>
      <c r="W257" s="473"/>
      <c r="X257" s="473"/>
      <c r="Y257" s="473"/>
      <c r="Z257" s="473"/>
      <c r="AA257" s="473"/>
      <c r="AB257" s="473"/>
      <c r="AC257" s="473"/>
      <c r="AD257" s="473"/>
      <c r="AE257" s="473"/>
      <c r="AF257" s="473"/>
      <c r="AG257" s="473"/>
      <c r="AH257" s="473"/>
      <c r="AI257" s="473"/>
      <c r="AJ257" s="473"/>
      <c r="AK257" s="473"/>
      <c r="AL257" s="473"/>
      <c r="AM257" s="473"/>
      <c r="AN257" s="473"/>
      <c r="AO257" s="473"/>
      <c r="AP257" s="473"/>
      <c r="AQ257" s="473"/>
      <c r="AR257" s="473"/>
      <c r="AS257" s="473"/>
      <c r="AT257" s="473"/>
      <c r="AU257" s="473"/>
      <c r="AV257" s="473"/>
      <c r="AW257" s="473"/>
      <c r="AX257" s="473"/>
      <c r="AY257" s="473"/>
      <c r="AZ257" s="473"/>
      <c r="BA257" s="473"/>
      <c r="BB257" s="473"/>
      <c r="BC257" s="473"/>
      <c r="BD257" s="473"/>
      <c r="BE257" s="473"/>
      <c r="BF257" s="473"/>
      <c r="BG257" s="473"/>
      <c r="BH257" s="473"/>
      <c r="BI257" s="473"/>
      <c r="BJ257" s="473"/>
      <c r="BK257" s="473"/>
      <c r="BL257" s="473"/>
      <c r="BM257" s="473"/>
      <c r="BN257" s="473"/>
      <c r="BO257" s="473"/>
      <c r="BP257" s="473"/>
      <c r="BQ257" s="473"/>
      <c r="BR257" s="473"/>
      <c r="BS257" s="473"/>
      <c r="BT257" s="473"/>
      <c r="BU257" s="473"/>
      <c r="BV257" s="473"/>
      <c r="BW257" s="473"/>
      <c r="BX257" s="473"/>
      <c r="BY257" s="473"/>
      <c r="BZ257" s="474"/>
    </row>
    <row r="258" spans="2:87" ht="16.5" customHeight="1" thickBot="1">
      <c r="B258" s="299"/>
      <c r="C258" s="300" t="s">
        <v>12</v>
      </c>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c r="BU258" s="300"/>
      <c r="BV258" s="300"/>
      <c r="BW258" s="300"/>
      <c r="BX258" s="300"/>
      <c r="BY258" s="300"/>
      <c r="BZ258" s="267"/>
    </row>
    <row r="259" spans="2:87" ht="29.25" customHeight="1">
      <c r="B259" s="602"/>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3"/>
      <c r="AL259" s="603"/>
      <c r="AM259" s="603"/>
      <c r="AN259" s="603"/>
      <c r="AO259" s="603"/>
      <c r="AP259" s="603"/>
      <c r="AQ259" s="603"/>
      <c r="AR259" s="603"/>
      <c r="AS259" s="603"/>
      <c r="AT259" s="603"/>
      <c r="AU259" s="603"/>
      <c r="AV259" s="603"/>
      <c r="AW259" s="603"/>
      <c r="AX259" s="603"/>
      <c r="AY259" s="603"/>
      <c r="AZ259" s="603"/>
      <c r="BA259" s="603"/>
      <c r="BB259" s="603"/>
      <c r="BC259" s="603"/>
      <c r="BD259" s="603"/>
      <c r="BE259" s="603"/>
      <c r="BF259" s="603"/>
      <c r="BG259" s="603"/>
      <c r="BH259" s="603"/>
      <c r="BI259" s="603"/>
      <c r="BJ259" s="603"/>
      <c r="BK259" s="603"/>
      <c r="BL259" s="603"/>
      <c r="BM259" s="603"/>
      <c r="BN259" s="603"/>
      <c r="BO259" s="603"/>
      <c r="BP259" s="603"/>
      <c r="BQ259" s="603"/>
      <c r="BR259" s="603"/>
      <c r="BS259" s="603"/>
      <c r="BT259" s="603"/>
      <c r="BU259" s="603"/>
      <c r="BV259" s="603"/>
      <c r="BW259" s="603"/>
      <c r="BX259" s="603"/>
      <c r="BY259" s="603"/>
      <c r="BZ259" s="604"/>
      <c r="CB259" s="242"/>
      <c r="CC259" s="242"/>
      <c r="CD259" s="242"/>
      <c r="CE259" s="242"/>
      <c r="CF259" s="242"/>
      <c r="CG259" s="242"/>
      <c r="CH259" s="242"/>
      <c r="CI259" s="242"/>
    </row>
    <row r="260" spans="2:87">
      <c r="B260" s="459"/>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c r="AV260" s="460"/>
      <c r="AW260" s="460"/>
      <c r="AX260" s="460"/>
      <c r="AY260" s="460"/>
      <c r="AZ260" s="460"/>
      <c r="BA260" s="460"/>
      <c r="BB260" s="460"/>
      <c r="BC260" s="460"/>
      <c r="BD260" s="460"/>
      <c r="BE260" s="460"/>
      <c r="BF260" s="460"/>
      <c r="BG260" s="460"/>
      <c r="BH260" s="460"/>
      <c r="BI260" s="460"/>
      <c r="BJ260" s="460"/>
      <c r="BK260" s="460"/>
      <c r="BL260" s="460"/>
      <c r="BM260" s="460"/>
      <c r="BN260" s="460"/>
      <c r="BO260" s="460"/>
      <c r="BP260" s="460"/>
      <c r="BQ260" s="460"/>
      <c r="BR260" s="460"/>
      <c r="BS260" s="460"/>
      <c r="BT260" s="460"/>
      <c r="BU260" s="460"/>
      <c r="BV260" s="460"/>
      <c r="BW260" s="460"/>
      <c r="BX260" s="460"/>
      <c r="BY260" s="460"/>
      <c r="BZ260" s="461"/>
    </row>
    <row r="261" spans="2:87" ht="17.25" customHeight="1">
      <c r="B261" s="459"/>
      <c r="C261" s="460"/>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c r="BC261" s="460"/>
      <c r="BD261" s="460"/>
      <c r="BE261" s="460"/>
      <c r="BF261" s="460"/>
      <c r="BG261" s="460"/>
      <c r="BH261" s="460"/>
      <c r="BI261" s="460"/>
      <c r="BJ261" s="460"/>
      <c r="BK261" s="460"/>
      <c r="BL261" s="460"/>
      <c r="BM261" s="460"/>
      <c r="BN261" s="460"/>
      <c r="BO261" s="460"/>
      <c r="BP261" s="460"/>
      <c r="BQ261" s="460"/>
      <c r="BR261" s="460"/>
      <c r="BS261" s="460"/>
      <c r="BT261" s="460"/>
      <c r="BU261" s="460"/>
      <c r="BV261" s="460"/>
      <c r="BW261" s="460"/>
      <c r="BX261" s="460"/>
      <c r="BY261" s="460"/>
      <c r="BZ261" s="461"/>
    </row>
    <row r="262" spans="2:87" ht="17.25" customHeight="1">
      <c r="B262" s="459"/>
      <c r="C262" s="460"/>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X262" s="460"/>
      <c r="AY262" s="460"/>
      <c r="AZ262" s="460"/>
      <c r="BA262" s="460"/>
      <c r="BB262" s="460"/>
      <c r="BC262" s="460"/>
      <c r="BD262" s="460"/>
      <c r="BE262" s="460"/>
      <c r="BF262" s="460"/>
      <c r="BG262" s="460"/>
      <c r="BH262" s="460"/>
      <c r="BI262" s="460"/>
      <c r="BJ262" s="460"/>
      <c r="BK262" s="460"/>
      <c r="BL262" s="460"/>
      <c r="BM262" s="460"/>
      <c r="BN262" s="460"/>
      <c r="BO262" s="460"/>
      <c r="BP262" s="460"/>
      <c r="BQ262" s="460"/>
      <c r="BR262" s="460"/>
      <c r="BS262" s="460"/>
      <c r="BT262" s="460"/>
      <c r="BU262" s="460"/>
      <c r="BV262" s="460"/>
      <c r="BW262" s="460"/>
      <c r="BX262" s="460"/>
      <c r="BY262" s="460"/>
      <c r="BZ262" s="461"/>
    </row>
    <row r="263" spans="2:87" ht="17.25" customHeight="1">
      <c r="B263" s="459"/>
      <c r="C263" s="460"/>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c r="AV263" s="460"/>
      <c r="AW263" s="460"/>
      <c r="AX263" s="460"/>
      <c r="AY263" s="460"/>
      <c r="AZ263" s="460"/>
      <c r="BA263" s="460"/>
      <c r="BB263" s="460"/>
      <c r="BC263" s="460"/>
      <c r="BD263" s="460"/>
      <c r="BE263" s="460"/>
      <c r="BF263" s="460"/>
      <c r="BG263" s="460"/>
      <c r="BH263" s="460"/>
      <c r="BI263" s="460"/>
      <c r="BJ263" s="460"/>
      <c r="BK263" s="460"/>
      <c r="BL263" s="460"/>
      <c r="BM263" s="460"/>
      <c r="BN263" s="460"/>
      <c r="BO263" s="460"/>
      <c r="BP263" s="460"/>
      <c r="BQ263" s="460"/>
      <c r="BR263" s="460"/>
      <c r="BS263" s="460"/>
      <c r="BT263" s="460"/>
      <c r="BU263" s="460"/>
      <c r="BV263" s="460"/>
      <c r="BW263" s="460"/>
      <c r="BX263" s="460"/>
      <c r="BY263" s="460"/>
      <c r="BZ263" s="461"/>
    </row>
    <row r="264" spans="2:87" ht="17.25" customHeight="1">
      <c r="B264" s="459"/>
      <c r="C264" s="460"/>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c r="AV264" s="460"/>
      <c r="AW264" s="460"/>
      <c r="AX264" s="460"/>
      <c r="AY264" s="460"/>
      <c r="AZ264" s="460"/>
      <c r="BA264" s="460"/>
      <c r="BB264" s="460"/>
      <c r="BC264" s="460"/>
      <c r="BD264" s="460"/>
      <c r="BE264" s="460"/>
      <c r="BF264" s="460"/>
      <c r="BG264" s="460"/>
      <c r="BH264" s="460"/>
      <c r="BI264" s="460"/>
      <c r="BJ264" s="460"/>
      <c r="BK264" s="460"/>
      <c r="BL264" s="460"/>
      <c r="BM264" s="460"/>
      <c r="BN264" s="460"/>
      <c r="BO264" s="460"/>
      <c r="BP264" s="460"/>
      <c r="BQ264" s="460"/>
      <c r="BR264" s="460"/>
      <c r="BS264" s="460"/>
      <c r="BT264" s="460"/>
      <c r="BU264" s="460"/>
      <c r="BV264" s="460"/>
      <c r="BW264" s="460"/>
      <c r="BX264" s="460"/>
      <c r="BY264" s="460"/>
      <c r="BZ264" s="461"/>
    </row>
    <row r="265" spans="2:87" ht="17.25" customHeight="1">
      <c r="B265" s="459"/>
      <c r="C265" s="460"/>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c r="AV265" s="460"/>
      <c r="AW265" s="460"/>
      <c r="AX265" s="460"/>
      <c r="AY265" s="460"/>
      <c r="AZ265" s="460"/>
      <c r="BA265" s="460"/>
      <c r="BB265" s="460"/>
      <c r="BC265" s="460"/>
      <c r="BD265" s="460"/>
      <c r="BE265" s="460"/>
      <c r="BF265" s="460"/>
      <c r="BG265" s="460"/>
      <c r="BH265" s="460"/>
      <c r="BI265" s="460"/>
      <c r="BJ265" s="460"/>
      <c r="BK265" s="460"/>
      <c r="BL265" s="460"/>
      <c r="BM265" s="460"/>
      <c r="BN265" s="460"/>
      <c r="BO265" s="460"/>
      <c r="BP265" s="460"/>
      <c r="BQ265" s="460"/>
      <c r="BR265" s="460"/>
      <c r="BS265" s="460"/>
      <c r="BT265" s="460"/>
      <c r="BU265" s="460"/>
      <c r="BV265" s="460"/>
      <c r="BW265" s="460"/>
      <c r="BX265" s="460"/>
      <c r="BY265" s="460"/>
      <c r="BZ265" s="461"/>
    </row>
    <row r="266" spans="2:87" ht="17.25" customHeight="1">
      <c r="B266" s="459"/>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c r="AV266" s="460"/>
      <c r="AW266" s="460"/>
      <c r="AX266" s="460"/>
      <c r="AY266" s="460"/>
      <c r="AZ266" s="460"/>
      <c r="BA266" s="460"/>
      <c r="BB266" s="460"/>
      <c r="BC266" s="460"/>
      <c r="BD266" s="460"/>
      <c r="BE266" s="460"/>
      <c r="BF266" s="460"/>
      <c r="BG266" s="460"/>
      <c r="BH266" s="460"/>
      <c r="BI266" s="460"/>
      <c r="BJ266" s="460"/>
      <c r="BK266" s="460"/>
      <c r="BL266" s="460"/>
      <c r="BM266" s="460"/>
      <c r="BN266" s="460"/>
      <c r="BO266" s="460"/>
      <c r="BP266" s="460"/>
      <c r="BQ266" s="460"/>
      <c r="BR266" s="460"/>
      <c r="BS266" s="460"/>
      <c r="BT266" s="460"/>
      <c r="BU266" s="460"/>
      <c r="BV266" s="460"/>
      <c r="BW266" s="460"/>
      <c r="BX266" s="460"/>
      <c r="BY266" s="460"/>
      <c r="BZ266" s="461"/>
    </row>
    <row r="267" spans="2:87" ht="17.25" customHeight="1" thickBot="1">
      <c r="B267" s="459"/>
      <c r="C267" s="460"/>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c r="AV267" s="460"/>
      <c r="AW267" s="460"/>
      <c r="AX267" s="460"/>
      <c r="AY267" s="460"/>
      <c r="AZ267" s="460"/>
      <c r="BA267" s="460"/>
      <c r="BB267" s="460"/>
      <c r="BC267" s="460"/>
      <c r="BD267" s="460"/>
      <c r="BE267" s="460"/>
      <c r="BF267" s="460"/>
      <c r="BG267" s="460"/>
      <c r="BH267" s="460"/>
      <c r="BI267" s="460"/>
      <c r="BJ267" s="460"/>
      <c r="BK267" s="460"/>
      <c r="BL267" s="460"/>
      <c r="BM267" s="460"/>
      <c r="BN267" s="460"/>
      <c r="BO267" s="460"/>
      <c r="BP267" s="460"/>
      <c r="BQ267" s="460"/>
      <c r="BR267" s="460"/>
      <c r="BS267" s="460"/>
      <c r="BT267" s="460"/>
      <c r="BU267" s="460"/>
      <c r="BV267" s="460"/>
      <c r="BW267" s="460"/>
      <c r="BX267" s="460"/>
      <c r="BY267" s="460"/>
      <c r="BZ267" s="461"/>
    </row>
    <row r="268" spans="2:87" ht="17.25" customHeight="1" thickBot="1">
      <c r="B268" s="511" t="s">
        <v>13</v>
      </c>
      <c r="C268" s="512"/>
      <c r="D268" s="512"/>
      <c r="E268" s="512"/>
      <c r="F268" s="512"/>
      <c r="G268" s="512"/>
      <c r="H268" s="512"/>
      <c r="I268" s="512"/>
      <c r="J268" s="512"/>
      <c r="K268" s="512"/>
      <c r="L268" s="512"/>
      <c r="M268" s="512"/>
      <c r="N268" s="512"/>
      <c r="O268" s="512"/>
      <c r="P268" s="512"/>
      <c r="Q268" s="512"/>
      <c r="R268" s="512"/>
      <c r="S268" s="512"/>
      <c r="T268" s="512"/>
      <c r="U268" s="512"/>
      <c r="V268" s="512"/>
      <c r="W268" s="512"/>
      <c r="X268" s="512"/>
      <c r="Y268" s="512"/>
      <c r="Z268" s="512"/>
      <c r="AA268" s="512"/>
      <c r="AB268" s="512"/>
      <c r="AC268" s="512"/>
      <c r="AD268" s="512"/>
      <c r="AE268" s="512"/>
      <c r="AF268" s="512"/>
      <c r="AG268" s="512"/>
      <c r="AH268" s="512"/>
      <c r="AI268" s="512"/>
      <c r="AJ268" s="512"/>
      <c r="AK268" s="512"/>
      <c r="AL268" s="512"/>
      <c r="AM268" s="512"/>
      <c r="AN268" s="512"/>
      <c r="AO268" s="512"/>
      <c r="AP268" s="512"/>
      <c r="AQ268" s="512"/>
      <c r="AR268" s="512"/>
      <c r="AS268" s="512"/>
      <c r="AT268" s="512"/>
      <c r="AU268" s="512"/>
      <c r="AV268" s="512"/>
      <c r="AW268" s="512"/>
      <c r="AX268" s="512"/>
      <c r="AY268" s="512"/>
      <c r="AZ268" s="512"/>
      <c r="BA268" s="512"/>
      <c r="BB268" s="512"/>
      <c r="BC268" s="512"/>
      <c r="BD268" s="512"/>
      <c r="BE268" s="512"/>
      <c r="BF268" s="512"/>
      <c r="BG268" s="512"/>
      <c r="BH268" s="512"/>
      <c r="BI268" s="512"/>
      <c r="BJ268" s="512"/>
      <c r="BK268" s="512"/>
      <c r="BL268" s="512"/>
      <c r="BM268" s="512"/>
      <c r="BN268" s="512"/>
      <c r="BO268" s="512"/>
      <c r="BP268" s="512"/>
      <c r="BQ268" s="512"/>
      <c r="BR268" s="512"/>
      <c r="BS268" s="512"/>
      <c r="BT268" s="512"/>
      <c r="BU268" s="512"/>
      <c r="BV268" s="512"/>
      <c r="BW268" s="512"/>
      <c r="BX268" s="512"/>
      <c r="BY268" s="512"/>
      <c r="BZ268" s="513"/>
      <c r="CB268" s="243"/>
      <c r="CC268" s="243"/>
      <c r="CD268" s="243"/>
      <c r="CE268" s="243"/>
      <c r="CF268" s="243"/>
      <c r="CG268" s="243"/>
      <c r="CH268" s="243"/>
      <c r="CI268" s="243"/>
    </row>
    <row r="269" spans="2:87" ht="17.25" customHeight="1">
      <c r="B269" s="450" t="s">
        <v>241</v>
      </c>
      <c r="C269" s="451"/>
      <c r="D269" s="451"/>
      <c r="E269" s="451"/>
      <c r="F269" s="451"/>
      <c r="G269" s="451"/>
      <c r="H269" s="451"/>
      <c r="I269" s="451"/>
      <c r="J269" s="451"/>
      <c r="K269" s="451"/>
      <c r="L269" s="451"/>
      <c r="M269" s="451"/>
      <c r="N269" s="451"/>
      <c r="O269" s="451"/>
      <c r="P269" s="451"/>
      <c r="Q269" s="451"/>
      <c r="R269" s="451"/>
      <c r="S269" s="451"/>
      <c r="T269" s="451"/>
      <c r="U269" s="451"/>
      <c r="V269" s="451"/>
      <c r="W269" s="451"/>
      <c r="X269" s="451"/>
      <c r="Y269" s="451"/>
      <c r="Z269" s="451"/>
      <c r="AA269" s="451"/>
      <c r="AB269" s="451"/>
      <c r="AC269" s="451"/>
      <c r="AD269" s="451"/>
      <c r="AE269" s="451"/>
      <c r="AF269" s="451"/>
      <c r="AG269" s="451"/>
      <c r="AH269" s="451"/>
      <c r="AI269" s="451"/>
      <c r="AJ269" s="451"/>
      <c r="AK269" s="451"/>
      <c r="AL269" s="451"/>
      <c r="AM269" s="451"/>
      <c r="AN269" s="451"/>
      <c r="AO269" s="451"/>
      <c r="AP269" s="451"/>
      <c r="AQ269" s="451"/>
      <c r="AR269" s="451"/>
      <c r="AS269" s="451"/>
      <c r="AT269" s="451"/>
      <c r="AU269" s="451"/>
      <c r="AV269" s="451"/>
      <c r="AW269" s="451"/>
      <c r="AX269" s="451"/>
      <c r="AY269" s="451"/>
      <c r="AZ269" s="451"/>
      <c r="BA269" s="451"/>
      <c r="BB269" s="451"/>
      <c r="BC269" s="451"/>
      <c r="BD269" s="451"/>
      <c r="BE269" s="451"/>
      <c r="BF269" s="451"/>
      <c r="BG269" s="451"/>
      <c r="BH269" s="451"/>
      <c r="BI269" s="451"/>
      <c r="BJ269" s="451"/>
      <c r="BK269" s="451"/>
      <c r="BL269" s="451"/>
      <c r="BM269" s="451"/>
      <c r="BN269" s="451"/>
      <c r="BO269" s="451"/>
      <c r="BP269" s="451"/>
      <c r="BQ269" s="451"/>
      <c r="BR269" s="451"/>
      <c r="BS269" s="451"/>
      <c r="BT269" s="451"/>
      <c r="BU269" s="451"/>
      <c r="BV269" s="451"/>
      <c r="BW269" s="451"/>
      <c r="BX269" s="451"/>
      <c r="BY269" s="451"/>
      <c r="BZ269" s="452"/>
      <c r="CB269" s="243"/>
      <c r="CC269" s="243"/>
      <c r="CD269" s="243"/>
      <c r="CE269" s="243"/>
      <c r="CF269" s="243"/>
      <c r="CG269" s="243"/>
      <c r="CH269" s="243"/>
      <c r="CI269" s="243"/>
    </row>
    <row r="270" spans="2:87">
      <c r="B270" s="453"/>
      <c r="C270" s="454"/>
      <c r="D270" s="454"/>
      <c r="E270" s="454"/>
      <c r="F270" s="454"/>
      <c r="G270" s="454"/>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4"/>
      <c r="AG270" s="454"/>
      <c r="AH270" s="454"/>
      <c r="AI270" s="454"/>
      <c r="AJ270" s="454"/>
      <c r="AK270" s="454"/>
      <c r="AL270" s="454"/>
      <c r="AM270" s="454"/>
      <c r="AN270" s="454"/>
      <c r="AO270" s="454"/>
      <c r="AP270" s="454"/>
      <c r="AQ270" s="454"/>
      <c r="AR270" s="454"/>
      <c r="AS270" s="454"/>
      <c r="AT270" s="454"/>
      <c r="AU270" s="454"/>
      <c r="AV270" s="454"/>
      <c r="AW270" s="454"/>
      <c r="AX270" s="454"/>
      <c r="AY270" s="454"/>
      <c r="AZ270" s="454"/>
      <c r="BA270" s="454"/>
      <c r="BB270" s="454"/>
      <c r="BC270" s="454"/>
      <c r="BD270" s="454"/>
      <c r="BE270" s="454"/>
      <c r="BF270" s="454"/>
      <c r="BG270" s="454"/>
      <c r="BH270" s="454"/>
      <c r="BI270" s="454"/>
      <c r="BJ270" s="454"/>
      <c r="BK270" s="454"/>
      <c r="BL270" s="454"/>
      <c r="BM270" s="454"/>
      <c r="BN270" s="454"/>
      <c r="BO270" s="454"/>
      <c r="BP270" s="454"/>
      <c r="BQ270" s="454"/>
      <c r="BR270" s="454"/>
      <c r="BS270" s="454"/>
      <c r="BT270" s="454"/>
      <c r="BU270" s="454"/>
      <c r="BV270" s="454"/>
      <c r="BW270" s="454"/>
      <c r="BX270" s="454"/>
      <c r="BY270" s="454"/>
      <c r="BZ270" s="455"/>
      <c r="CB270" s="243"/>
      <c r="CC270" s="243"/>
      <c r="CD270" s="243"/>
      <c r="CE270" s="243"/>
      <c r="CF270" s="243"/>
      <c r="CG270" s="243"/>
      <c r="CH270" s="243"/>
      <c r="CI270" s="243"/>
    </row>
    <row r="271" spans="2:87" ht="17.25" customHeight="1" thickBot="1">
      <c r="B271" s="456"/>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7"/>
      <c r="BL271" s="457"/>
      <c r="BM271" s="457"/>
      <c r="BN271" s="457"/>
      <c r="BO271" s="457"/>
      <c r="BP271" s="457"/>
      <c r="BQ271" s="457"/>
      <c r="BR271" s="457"/>
      <c r="BS271" s="457"/>
      <c r="BT271" s="457"/>
      <c r="BU271" s="457"/>
      <c r="BV271" s="457"/>
      <c r="BW271" s="457"/>
      <c r="BX271" s="457"/>
      <c r="BY271" s="457"/>
      <c r="BZ271" s="458"/>
      <c r="CB271" s="241"/>
      <c r="CC271" s="241"/>
      <c r="CD271" s="241"/>
      <c r="CE271" s="241"/>
      <c r="CF271" s="241"/>
      <c r="CG271" s="241"/>
      <c r="CH271" s="241"/>
      <c r="CI271" s="241"/>
    </row>
    <row r="272" spans="2:87" ht="17.25" customHeight="1">
      <c r="B272" s="261"/>
      <c r="C272" s="289" t="s">
        <v>242</v>
      </c>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62"/>
      <c r="BM272" s="262"/>
      <c r="BN272" s="262"/>
      <c r="BO272" s="262"/>
      <c r="BP272" s="262"/>
      <c r="BQ272" s="262"/>
      <c r="BR272" s="262"/>
      <c r="BS272" s="262"/>
      <c r="BT272" s="262"/>
      <c r="BU272" s="262"/>
      <c r="BV272" s="262"/>
      <c r="BW272" s="262"/>
      <c r="BX272" s="262"/>
      <c r="BY272" s="262"/>
      <c r="BZ272" s="263"/>
      <c r="CB272" s="241"/>
      <c r="CC272" s="241"/>
      <c r="CD272" s="241"/>
      <c r="CE272" s="241"/>
      <c r="CF272" s="241"/>
      <c r="CG272" s="241"/>
      <c r="CH272" s="241"/>
      <c r="CI272" s="241"/>
    </row>
    <row r="273" spans="2:78" ht="17.25" customHeight="1" thickBot="1">
      <c r="B273" s="296"/>
      <c r="C273" s="429" t="s">
        <v>243</v>
      </c>
      <c r="D273" s="429"/>
      <c r="E273" s="429"/>
      <c r="F273" s="429"/>
      <c r="G273" s="429"/>
      <c r="H273" s="429"/>
      <c r="I273" s="429"/>
      <c r="J273" s="429"/>
      <c r="K273" s="429"/>
      <c r="L273" s="429"/>
      <c r="M273" s="429"/>
      <c r="N273" s="429"/>
      <c r="O273" s="429"/>
      <c r="P273" s="429"/>
      <c r="Q273" s="429"/>
      <c r="R273" s="429"/>
      <c r="S273" s="429"/>
      <c r="T273" s="429"/>
      <c r="U273" s="429"/>
      <c r="V273" s="429"/>
      <c r="W273" s="429"/>
      <c r="X273" s="429"/>
      <c r="Y273" s="429"/>
      <c r="Z273" s="429"/>
      <c r="AA273" s="429"/>
      <c r="AB273" s="429"/>
      <c r="AC273" s="429"/>
      <c r="AD273" s="429"/>
      <c r="AE273" s="429"/>
      <c r="AF273" s="429"/>
      <c r="AG273" s="429"/>
      <c r="AH273" s="429"/>
      <c r="AI273" s="429"/>
      <c r="AJ273" s="429"/>
      <c r="AK273" s="429"/>
      <c r="AL273" s="429"/>
      <c r="AM273" s="429"/>
      <c r="AN273" s="429"/>
      <c r="AO273" s="429"/>
      <c r="AP273" s="429"/>
      <c r="AQ273" s="429"/>
      <c r="AR273" s="429"/>
      <c r="AS273" s="429"/>
      <c r="AT273" s="429"/>
      <c r="AU273" s="429"/>
      <c r="AV273" s="429"/>
      <c r="AW273" s="429"/>
      <c r="AX273" s="429"/>
      <c r="AY273" s="429"/>
      <c r="AZ273" s="429"/>
      <c r="BA273" s="429"/>
      <c r="BB273" s="429"/>
      <c r="BC273" s="429"/>
      <c r="BD273" s="429"/>
      <c r="BE273" s="429"/>
      <c r="BF273" s="429"/>
      <c r="BG273" s="429"/>
      <c r="BH273" s="429"/>
      <c r="BI273" s="429"/>
      <c r="BJ273" s="429"/>
      <c r="BK273" s="429"/>
      <c r="BL273" s="297"/>
      <c r="BM273" s="297"/>
      <c r="BN273" s="297"/>
      <c r="BO273" s="297"/>
      <c r="BP273" s="297"/>
      <c r="BQ273" s="297"/>
      <c r="BR273" s="297"/>
      <c r="BS273" s="297"/>
      <c r="BT273" s="297"/>
      <c r="BU273" s="297"/>
      <c r="BV273" s="297"/>
      <c r="BW273" s="297"/>
      <c r="BX273" s="297"/>
      <c r="BY273" s="297"/>
      <c r="BZ273" s="298"/>
    </row>
    <row r="274" spans="2:78" ht="17.25" customHeight="1"/>
    <row r="275" spans="2:78" ht="17.25" customHeight="1"/>
    <row r="276" spans="2:78" ht="17.25" customHeight="1"/>
    <row r="277" spans="2:78" ht="17.25" customHeight="1"/>
  </sheetData>
  <sheetProtection algorithmName="SHA-512" hashValue="uF9Ow4EE7tSOekvu+5Au5c3KcIlFdMHYi8aOsXioZhm0p8Ov50J2beJofsAAtOJ/G/epTqQGFlVMnha2XXONqA==" saltValue="G/PtMMP1hCKjOdJN3ISZlg==" spinCount="100000" sheet="1" selectLockedCells="1"/>
  <mergeCells count="298">
    <mergeCell ref="BJ161:BU161"/>
    <mergeCell ref="BC178:BK178"/>
    <mergeCell ref="C179:AO179"/>
    <mergeCell ref="AP179:BB179"/>
    <mergeCell ref="AK76:AS76"/>
    <mergeCell ref="C100:BY100"/>
    <mergeCell ref="AK77:AS77"/>
    <mergeCell ref="AK78:AS78"/>
    <mergeCell ref="N76:AJ76"/>
    <mergeCell ref="B74:M76"/>
    <mergeCell ref="AP138:BL138"/>
    <mergeCell ref="BV136:BY137"/>
    <mergeCell ref="B79:AJ79"/>
    <mergeCell ref="E119:AO119"/>
    <mergeCell ref="E126:AO126"/>
    <mergeCell ref="AK74:AS74"/>
    <mergeCell ref="I128:BY132"/>
    <mergeCell ref="N77:AJ77"/>
    <mergeCell ref="Y135:AI135"/>
    <mergeCell ref="AY79:BY79"/>
    <mergeCell ref="B82:BZ88"/>
    <mergeCell ref="AT74:AW74"/>
    <mergeCell ref="N74:AJ74"/>
    <mergeCell ref="BO78:BV78"/>
    <mergeCell ref="Z10:BD10"/>
    <mergeCell ref="BE10:BF10"/>
    <mergeCell ref="BG10:BN10"/>
    <mergeCell ref="BO10:BZ10"/>
    <mergeCell ref="AV24:BB24"/>
    <mergeCell ref="BC24:BZ24"/>
    <mergeCell ref="L26:AD26"/>
    <mergeCell ref="AE26:BZ26"/>
    <mergeCell ref="N27:AD27"/>
    <mergeCell ref="L11:Y11"/>
    <mergeCell ref="Z17:AN17"/>
    <mergeCell ref="AO17:BD17"/>
    <mergeCell ref="AW21:BZ21"/>
    <mergeCell ref="AE27:AV27"/>
    <mergeCell ref="AW27:BZ27"/>
    <mergeCell ref="AE23:BZ23"/>
    <mergeCell ref="U24:AD24"/>
    <mergeCell ref="AE24:AU24"/>
    <mergeCell ref="AE21:AV21"/>
    <mergeCell ref="L17:Y17"/>
    <mergeCell ref="AW39:BZ39"/>
    <mergeCell ref="U28:AD28"/>
    <mergeCell ref="AE28:BZ28"/>
    <mergeCell ref="U29:AD29"/>
    <mergeCell ref="AE29:BZ29"/>
    <mergeCell ref="U30:AD30"/>
    <mergeCell ref="AE30:AU30"/>
    <mergeCell ref="AV30:BB30"/>
    <mergeCell ref="BC30:BZ30"/>
    <mergeCell ref="U31:AD31"/>
    <mergeCell ref="AE31:BZ31"/>
    <mergeCell ref="L32:AD32"/>
    <mergeCell ref="AE32:BZ32"/>
    <mergeCell ref="N33:AD33"/>
    <mergeCell ref="N34:T37"/>
    <mergeCell ref="U34:AD34"/>
    <mergeCell ref="AE34:BZ34"/>
    <mergeCell ref="U35:AD35"/>
    <mergeCell ref="AE35:BZ35"/>
    <mergeCell ref="U36:AD36"/>
    <mergeCell ref="AE36:AU36"/>
    <mergeCell ref="AE33:AV33"/>
    <mergeCell ref="AW33:BZ33"/>
    <mergeCell ref="AE39:AV39"/>
    <mergeCell ref="AD7:BZ7"/>
    <mergeCell ref="Z11:AN11"/>
    <mergeCell ref="AO11:BD11"/>
    <mergeCell ref="L19:U19"/>
    <mergeCell ref="V19:BZ19"/>
    <mergeCell ref="B20:K49"/>
    <mergeCell ref="L20:AD20"/>
    <mergeCell ref="AE20:BZ20"/>
    <mergeCell ref="N21:AD21"/>
    <mergeCell ref="U25:AD25"/>
    <mergeCell ref="AE25:BZ25"/>
    <mergeCell ref="L38:AD38"/>
    <mergeCell ref="AE38:BZ38"/>
    <mergeCell ref="N39:AD39"/>
    <mergeCell ref="N22:T25"/>
    <mergeCell ref="U22:AD22"/>
    <mergeCell ref="AE22:BZ22"/>
    <mergeCell ref="U23:AD23"/>
    <mergeCell ref="B18:K19"/>
    <mergeCell ref="L18:U18"/>
    <mergeCell ref="V18:BZ18"/>
    <mergeCell ref="BE15:BZ17"/>
    <mergeCell ref="L16:Y16"/>
    <mergeCell ref="Z16:AN16"/>
    <mergeCell ref="BM1:BZ1"/>
    <mergeCell ref="B3:K4"/>
    <mergeCell ref="L3:BZ4"/>
    <mergeCell ref="B5:K6"/>
    <mergeCell ref="L5:BZ6"/>
    <mergeCell ref="B8:K17"/>
    <mergeCell ref="L8:BZ8"/>
    <mergeCell ref="L9:Y9"/>
    <mergeCell ref="Z9:BD9"/>
    <mergeCell ref="BE9:BZ9"/>
    <mergeCell ref="Z12:AN12"/>
    <mergeCell ref="AO12:BD12"/>
    <mergeCell ref="L13:BZ13"/>
    <mergeCell ref="L14:Y14"/>
    <mergeCell ref="Z14:BD14"/>
    <mergeCell ref="BE14:BZ14"/>
    <mergeCell ref="L10:Y10"/>
    <mergeCell ref="B7:K7"/>
    <mergeCell ref="L7:AC7"/>
    <mergeCell ref="BE11:BZ12"/>
    <mergeCell ref="L12:Y12"/>
    <mergeCell ref="L15:Y15"/>
    <mergeCell ref="Z15:BD15"/>
    <mergeCell ref="AO16:BD16"/>
    <mergeCell ref="B268:BZ268"/>
    <mergeCell ref="B223:BZ223"/>
    <mergeCell ref="F225:H225"/>
    <mergeCell ref="B218:BZ218"/>
    <mergeCell ref="G220:O220"/>
    <mergeCell ref="P220:AI220"/>
    <mergeCell ref="B259:BZ267"/>
    <mergeCell ref="G252:BZ252"/>
    <mergeCell ref="G253:BZ254"/>
    <mergeCell ref="C238:BX242"/>
    <mergeCell ref="F231:H231"/>
    <mergeCell ref="B227:BZ228"/>
    <mergeCell ref="B233:BZ236"/>
    <mergeCell ref="M229:BY229"/>
    <mergeCell ref="AK79:AW79"/>
    <mergeCell ref="N75:AJ75"/>
    <mergeCell ref="AX77:BN77"/>
    <mergeCell ref="AX78:BN78"/>
    <mergeCell ref="AT77:AW77"/>
    <mergeCell ref="AK75:AS75"/>
    <mergeCell ref="AT75:AW75"/>
    <mergeCell ref="B50:BZ50"/>
    <mergeCell ref="B52:BZ67"/>
    <mergeCell ref="B73:M73"/>
    <mergeCell ref="N73:AI73"/>
    <mergeCell ref="AX74:BZ74"/>
    <mergeCell ref="AT76:AW76"/>
    <mergeCell ref="H71:AF71"/>
    <mergeCell ref="AG71:BZ71"/>
    <mergeCell ref="BC173:BK173"/>
    <mergeCell ref="C186:AO186"/>
    <mergeCell ref="AP186:BB186"/>
    <mergeCell ref="D138:X138"/>
    <mergeCell ref="D139:X139"/>
    <mergeCell ref="D140:X140"/>
    <mergeCell ref="Y140:AI140"/>
    <mergeCell ref="B142:BZ145"/>
    <mergeCell ref="AX75:BZ75"/>
    <mergeCell ref="AX76:BB76"/>
    <mergeCell ref="BC76:BK76"/>
    <mergeCell ref="BV138:BY138"/>
    <mergeCell ref="BM138:BU138"/>
    <mergeCell ref="BM136:BU137"/>
    <mergeCell ref="AP136:BL137"/>
    <mergeCell ref="D80:BY80"/>
    <mergeCell ref="H93:BY94"/>
    <mergeCell ref="H97:BY99"/>
    <mergeCell ref="B77:M77"/>
    <mergeCell ref="N78:AJ78"/>
    <mergeCell ref="B78:M78"/>
    <mergeCell ref="AT78:AW78"/>
    <mergeCell ref="BW77:BZ77"/>
    <mergeCell ref="BW78:BZ78"/>
    <mergeCell ref="AP183:BB183"/>
    <mergeCell ref="BC183:BZ183"/>
    <mergeCell ref="BI187:BZ188"/>
    <mergeCell ref="AP187:BB187"/>
    <mergeCell ref="BC187:BH187"/>
    <mergeCell ref="BC184:BD184"/>
    <mergeCell ref="BC185:BD185"/>
    <mergeCell ref="BE184:BZ184"/>
    <mergeCell ref="BC188:BH188"/>
    <mergeCell ref="AO161:BI161"/>
    <mergeCell ref="BU213:BZ213"/>
    <mergeCell ref="C176:AO176"/>
    <mergeCell ref="AP175:BB175"/>
    <mergeCell ref="AP176:BB176"/>
    <mergeCell ref="C177:AO177"/>
    <mergeCell ref="BC174:BK174"/>
    <mergeCell ref="BC175:BK175"/>
    <mergeCell ref="BC176:BK176"/>
    <mergeCell ref="D167:BY169"/>
    <mergeCell ref="C174:AO174"/>
    <mergeCell ref="C170:N170"/>
    <mergeCell ref="H171:BP171"/>
    <mergeCell ref="C175:AO175"/>
    <mergeCell ref="AP174:BB174"/>
    <mergeCell ref="BO213:BT213"/>
    <mergeCell ref="BO212:BT212"/>
    <mergeCell ref="E161:U161"/>
    <mergeCell ref="V161:AG161"/>
    <mergeCell ref="C188:AO188"/>
    <mergeCell ref="AP188:BB188"/>
    <mergeCell ref="C187:AO187"/>
    <mergeCell ref="BC186:BD186"/>
    <mergeCell ref="C182:AO182"/>
    <mergeCell ref="AG214:AQ214"/>
    <mergeCell ref="AR214:BB214"/>
    <mergeCell ref="BC214:BM214"/>
    <mergeCell ref="D212:U212"/>
    <mergeCell ref="V212:AF212"/>
    <mergeCell ref="BC177:BK177"/>
    <mergeCell ref="AP177:BB177"/>
    <mergeCell ref="B202:BZ209"/>
    <mergeCell ref="B210:BZ210"/>
    <mergeCell ref="C178:AO178"/>
    <mergeCell ref="AP178:BB178"/>
    <mergeCell ref="BU212:BZ212"/>
    <mergeCell ref="C189:AO189"/>
    <mergeCell ref="AP189:BB189"/>
    <mergeCell ref="BC212:BM212"/>
    <mergeCell ref="D214:L214"/>
    <mergeCell ref="M214:U214"/>
    <mergeCell ref="V214:AF214"/>
    <mergeCell ref="C184:AO184"/>
    <mergeCell ref="C185:AO185"/>
    <mergeCell ref="AP185:BB185"/>
    <mergeCell ref="AP184:BB184"/>
    <mergeCell ref="AP182:BB182"/>
    <mergeCell ref="C183:AO183"/>
    <mergeCell ref="AV42:BB42"/>
    <mergeCell ref="BC42:BZ42"/>
    <mergeCell ref="U43:AD43"/>
    <mergeCell ref="AE43:BZ43"/>
    <mergeCell ref="E160:U160"/>
    <mergeCell ref="V160:AG160"/>
    <mergeCell ref="I121:BY125"/>
    <mergeCell ref="B102:BZ116"/>
    <mergeCell ref="BJ160:BU160"/>
    <mergeCell ref="BJ159:BU159"/>
    <mergeCell ref="Y137:AI137"/>
    <mergeCell ref="Y138:AI138"/>
    <mergeCell ref="B147:BZ147"/>
    <mergeCell ref="Y136:AI136"/>
    <mergeCell ref="Y139:AI139"/>
    <mergeCell ref="E149:S149"/>
    <mergeCell ref="T149:AB149"/>
    <mergeCell ref="D135:X135"/>
    <mergeCell ref="D136:X136"/>
    <mergeCell ref="D137:X137"/>
    <mergeCell ref="E159:U159"/>
    <mergeCell ref="V159:AG159"/>
    <mergeCell ref="AO159:BI159"/>
    <mergeCell ref="BO77:BV77"/>
    <mergeCell ref="N28:T31"/>
    <mergeCell ref="B269:BZ269"/>
    <mergeCell ref="B270:BZ271"/>
    <mergeCell ref="B153:BZ157"/>
    <mergeCell ref="B192:BZ200"/>
    <mergeCell ref="B162:BZ165"/>
    <mergeCell ref="G255:BZ257"/>
    <mergeCell ref="B250:BZ250"/>
    <mergeCell ref="B245:BZ249"/>
    <mergeCell ref="C237:BW237"/>
    <mergeCell ref="BO214:BT214"/>
    <mergeCell ref="BU214:BZ214"/>
    <mergeCell ref="D213:L213"/>
    <mergeCell ref="M213:U213"/>
    <mergeCell ref="V213:AF213"/>
    <mergeCell ref="AG213:AQ213"/>
    <mergeCell ref="AR213:BB213"/>
    <mergeCell ref="BC213:BM213"/>
    <mergeCell ref="AG212:AQ212"/>
    <mergeCell ref="AR212:BB212"/>
    <mergeCell ref="L44:AD44"/>
    <mergeCell ref="AE44:BZ44"/>
    <mergeCell ref="N45:AD45"/>
    <mergeCell ref="N46:T49"/>
    <mergeCell ref="N40:T43"/>
    <mergeCell ref="U40:AD40"/>
    <mergeCell ref="AE40:BZ40"/>
    <mergeCell ref="AO160:BI160"/>
    <mergeCell ref="AV36:BB36"/>
    <mergeCell ref="BC36:BZ36"/>
    <mergeCell ref="U37:AD37"/>
    <mergeCell ref="AE37:BZ37"/>
    <mergeCell ref="U46:AD46"/>
    <mergeCell ref="AE46:BZ46"/>
    <mergeCell ref="U47:AD47"/>
    <mergeCell ref="AE47:BZ47"/>
    <mergeCell ref="U48:AD48"/>
    <mergeCell ref="AE48:AU48"/>
    <mergeCell ref="AV48:BB48"/>
    <mergeCell ref="BC48:BZ48"/>
    <mergeCell ref="U49:AD49"/>
    <mergeCell ref="AE49:BZ49"/>
    <mergeCell ref="AE45:AV45"/>
    <mergeCell ref="AW45:BZ45"/>
    <mergeCell ref="U41:AD41"/>
    <mergeCell ref="AE41:BZ41"/>
    <mergeCell ref="U42:AD42"/>
    <mergeCell ref="AE42:AU42"/>
  </mergeCells>
  <phoneticPr fontId="3"/>
  <conditionalFormatting sqref="T149:T150">
    <cfRule type="expression" dxfId="27" priority="26">
      <formula>INT($S$181*10)&lt;&gt;$S$181*10</formula>
    </cfRule>
  </conditionalFormatting>
  <conditionalFormatting sqref="BC76:BK76">
    <cfRule type="expression" dxfId="26" priority="25">
      <formula>AND($AK$76&lt;&gt;"",$BC$76="")</formula>
    </cfRule>
  </conditionalFormatting>
  <conditionalFormatting sqref="AK77:AS77">
    <cfRule type="expression" dxfId="25" priority="24">
      <formula>AND($AK$75&lt;&gt;"",$AK$77="")</formula>
    </cfRule>
  </conditionalFormatting>
  <conditionalFormatting sqref="BO77:BV77">
    <cfRule type="expression" dxfId="24" priority="23">
      <formula>AND($AK$75&lt;&gt;"",$BO$77="")</formula>
    </cfRule>
  </conditionalFormatting>
  <conditionalFormatting sqref="AK78:AS78">
    <cfRule type="expression" dxfId="23" priority="22">
      <formula>AND($AK$75&lt;&gt;"",$AK$78="")</formula>
    </cfRule>
  </conditionalFormatting>
  <conditionalFormatting sqref="BO78:BV78">
    <cfRule type="expression" dxfId="22" priority="21">
      <formula>AND($AK$75&lt;&gt;"",$BO$78="")</formula>
    </cfRule>
  </conditionalFormatting>
  <conditionalFormatting sqref="AK79:AW79">
    <cfRule type="expression" dxfId="21" priority="20">
      <formula>AND($AK$75&lt;&gt;"",$AK$79="")</formula>
    </cfRule>
  </conditionalFormatting>
  <conditionalFormatting sqref="AK75:AS75">
    <cfRule type="expression" dxfId="20" priority="17">
      <formula>AND($AK$75&lt;&gt;"",$AK$75&lt;5)</formula>
    </cfRule>
  </conditionalFormatting>
  <conditionalFormatting sqref="AK74:AS76">
    <cfRule type="expression" dxfId="19" priority="16">
      <formula>INT(AK74*10)&lt;&gt;AK74*10</formula>
    </cfRule>
  </conditionalFormatting>
  <conditionalFormatting sqref="AP183:BB183">
    <cfRule type="expression" dxfId="18" priority="15">
      <formula>AND($AP$182="導入する",$AP$183="")</formula>
    </cfRule>
  </conditionalFormatting>
  <conditionalFormatting sqref="AP184:BB184">
    <cfRule type="expression" dxfId="17" priority="14">
      <formula>AND($AP$183="切り分けできる",$AP$184="")</formula>
    </cfRule>
  </conditionalFormatting>
  <conditionalFormatting sqref="AP182:BB182">
    <cfRule type="expression" dxfId="16" priority="13">
      <formula>AND($AK$76&lt;&gt;"",$AP$182="")</formula>
    </cfRule>
  </conditionalFormatting>
  <conditionalFormatting sqref="Y136:AI136">
    <cfRule type="expression" dxfId="15" priority="3">
      <formula>AND($Y$135&lt;&gt;"",$Y$136="")</formula>
    </cfRule>
    <cfRule type="expression" dxfId="14" priority="10">
      <formula>AND($Y$135&lt;&gt;"",$Y$136="")</formula>
    </cfRule>
  </conditionalFormatting>
  <conditionalFormatting sqref="Y138:AI138">
    <cfRule type="expression" dxfId="13" priority="2">
      <formula>AND($Y$135&lt;&gt;"",$Y$138="")</formula>
    </cfRule>
    <cfRule type="expression" dxfId="12" priority="9">
      <formula>AND($Y$135&lt;&gt;"",$Y$138="")</formula>
    </cfRule>
  </conditionalFormatting>
  <conditionalFormatting sqref="Y139:AI139">
    <cfRule type="expression" dxfId="11" priority="1">
      <formula>AND($Y$135&lt;&gt;"",$Y$139="")</formula>
    </cfRule>
    <cfRule type="expression" dxfId="10" priority="8">
      <formula>AND($Y$135&lt;&gt;"",$Y$139="")</formula>
    </cfRule>
  </conditionalFormatting>
  <conditionalFormatting sqref="BJ161:BU161">
    <cfRule type="expression" dxfId="9" priority="7">
      <formula>AND($T$149&lt;&gt;"",$BJ$161="")</formula>
    </cfRule>
  </conditionalFormatting>
  <conditionalFormatting sqref="AP179:BB179">
    <cfRule type="expression" dxfId="8" priority="6">
      <formula>$AP$179="×"</formula>
    </cfRule>
  </conditionalFormatting>
  <conditionalFormatting sqref="AP189:BB189">
    <cfRule type="expression" dxfId="7" priority="5">
      <formula>$AP$189="×"</formula>
    </cfRule>
  </conditionalFormatting>
  <conditionalFormatting sqref="BM136:BU137">
    <cfRule type="expression" dxfId="6" priority="4">
      <formula>AND($AK$76&lt;&gt;"",$BM$136="")</formula>
    </cfRule>
  </conditionalFormatting>
  <dataValidations count="8">
    <dataValidation type="list" allowBlank="1" showInputMessage="1" showErrorMessage="1" sqref="P220:AI220" xr:uid="{00000000-0002-0000-0000-000000000000}">
      <formula1>"①補助事業者自身,②その他"</formula1>
    </dataValidation>
    <dataValidation imeMode="off" allowBlank="1" showInputMessage="1" showErrorMessage="1" sqref="L8:L9 L13:L14 L12:BD12 L17:BD17 AE24:AU24 BC24:BZ24 AE25:BZ25 AE30:AU30 BC30:BZ30 AE31:BZ31 AE36:AU36 BC36:BZ36 AE37:BZ37 AE21:AV21 AE27:AV27 AE33:AV33 AE39:AV39 AE42:AU42 BC42:BZ42 AE43:BZ43 AE45:AV45 AE48:AU48 BC48:BZ48 AE49:BZ49 L7:AC7 BG10:BN10 AK74:AS78 BO77:BV78 Y135:AI136 Y138:AI139 BM136:BU137 T149:AB149 BJ159:BU159 BJ161:BU161" xr:uid="{00000000-0002-0000-0000-000003000000}"/>
    <dataValidation imeMode="hiragana" allowBlank="1" showInputMessage="1" showErrorMessage="1" sqref="B259:BZ267 AD7 B202:BZ209 BE11:BZ12 B192:BZ200 B72:B74 AT74:AT76 AX73:BZ73 C72:BZ72 AO73 AJ73 AX77 B227:BZ229 B245:BZ249 L3:BZ6 L10:BD10 L15:BD15 V18:BZ19 AE20:BZ20 AE22:BZ23 AE26:BZ26 AE28:BZ29 AE32:BZ32 AE34:BZ35 AE38:BZ38 AE40:BZ41 AE44:BZ44 AE46:BZ47 H97:BY99 I121:BY125 I128:BY132 B153:BZ157 B162:BZ165 BE15:BZ17 H93:BY94 B52:BZ67 B233:BZ236 B142:BZ145 B102:BZ116 B82:BZ88 B71:H71" xr:uid="{00000000-0002-0000-0000-000004000000}"/>
    <dataValidation type="list" imeMode="hiragana" allowBlank="1" showInputMessage="1" showErrorMessage="1" sqref="N73" xr:uid="{3FBC378A-6112-49F1-9902-30C3BCC74EA2}">
      <formula1>"ソーラーカーポート（一体型）,ソーラーカーポート（搭載型）,水上太陽光,その他"</formula1>
    </dataValidation>
    <dataValidation type="list" allowBlank="1" showInputMessage="1" showErrorMessage="1" sqref="AK79:AW79" xr:uid="{306D9978-CA9C-4143-8F77-4D43DFC9174B}">
      <formula1>"稼働する,稼働しない"</formula1>
    </dataValidation>
    <dataValidation type="list" allowBlank="1" showInputMessage="1" showErrorMessage="1" sqref="BC76:BK76" xr:uid="{614C16B2-2BF2-4944-8F38-F32406A8918A}">
      <formula1>"業務用,家庭用"</formula1>
    </dataValidation>
    <dataValidation type="list" allowBlank="1" showInputMessage="1" showErrorMessage="1" sqref="AP182:BB182" xr:uid="{79023549-D68F-4973-96AE-9A06F269CAC0}">
      <formula1>"導入する,導入しない"</formula1>
    </dataValidation>
    <dataValidation type="list" allowBlank="1" showInputMessage="1" showErrorMessage="1" sqref="AP183:BB183" xr:uid="{6E5E7135-B9D9-4A07-8CCC-300E130E596A}">
      <formula1>"切り分けできる,切り分けできない"</formula1>
    </dataValidation>
  </dataValidations>
  <pageMargins left="0.70866141732283472" right="0.51181102362204722" top="0.55118110236220474" bottom="0.39370078740157483" header="0.31496062992125984" footer="0"/>
  <pageSetup paperSize="9" scale="95" fitToHeight="0" orientation="portrait" r:id="rId1"/>
  <headerFooter>
    <oddFooter>&amp;C&amp;9&amp;P</oddFooter>
  </headerFooter>
  <rowBreaks count="5" manualBreakCount="5">
    <brk id="49" min="1" max="77" man="1"/>
    <brk id="99" max="16383" man="1"/>
    <brk id="146" min="1" max="77" man="1"/>
    <brk id="190" min="1" max="77" man="1"/>
    <brk id="236" min="1" max="77" man="1"/>
  </rowBreaks>
  <drawing r:id="rId2"/>
  <legacyDrawing r:id="rId3"/>
  <controls>
    <mc:AlternateContent xmlns:mc="http://schemas.openxmlformats.org/markup-compatibility/2006">
      <mc:Choice Requires="x14">
        <control shapeId="6214" r:id="rId4" name="CheckBox14">
          <controlPr locked="0" defaultSize="0" autoLine="0" r:id="rId5">
            <anchor moveWithCells="1">
              <from>
                <xdr:col>9</xdr:col>
                <xdr:colOff>38100</xdr:colOff>
                <xdr:row>228</xdr:row>
                <xdr:rowOff>66675</xdr:rowOff>
              </from>
              <to>
                <xdr:col>11</xdr:col>
                <xdr:colOff>0</xdr:colOff>
                <xdr:row>228</xdr:row>
                <xdr:rowOff>200025</xdr:rowOff>
              </to>
            </anchor>
          </controlPr>
        </control>
      </mc:Choice>
      <mc:Fallback>
        <control shapeId="6214" r:id="rId4" name="CheckBox14"/>
      </mc:Fallback>
    </mc:AlternateContent>
    <mc:AlternateContent xmlns:mc="http://schemas.openxmlformats.org/markup-compatibility/2006">
      <mc:Choice Requires="x14">
        <control shapeId="6210" r:id="rId6" name="CheckBox2">
          <controlPr locked="0" defaultSize="0" autoLine="0" r:id="rId5">
            <anchor moveWithCells="1">
              <from>
                <xdr:col>4</xdr:col>
                <xdr:colOff>19050</xdr:colOff>
                <xdr:row>69</xdr:row>
                <xdr:rowOff>47625</xdr:rowOff>
              </from>
              <to>
                <xdr:col>6</xdr:col>
                <xdr:colOff>9525</xdr:colOff>
                <xdr:row>69</xdr:row>
                <xdr:rowOff>180975</xdr:rowOff>
              </to>
            </anchor>
          </controlPr>
        </control>
      </mc:Choice>
      <mc:Fallback>
        <control shapeId="6210" r:id="rId6" name="CheckBox2"/>
      </mc:Fallback>
    </mc:AlternateContent>
    <mc:AlternateContent xmlns:mc="http://schemas.openxmlformats.org/markup-compatibility/2006">
      <mc:Choice Requires="x14">
        <control shapeId="6209" r:id="rId7" name="CheckBox1">
          <controlPr locked="0" defaultSize="0" autoLine="0" r:id="rId5">
            <anchor moveWithCells="1">
              <from>
                <xdr:col>4</xdr:col>
                <xdr:colOff>19050</xdr:colOff>
                <xdr:row>68</xdr:row>
                <xdr:rowOff>57150</xdr:rowOff>
              </from>
              <to>
                <xdr:col>6</xdr:col>
                <xdr:colOff>9525</xdr:colOff>
                <xdr:row>68</xdr:row>
                <xdr:rowOff>190500</xdr:rowOff>
              </to>
            </anchor>
          </controlPr>
        </control>
      </mc:Choice>
      <mc:Fallback>
        <control shapeId="6209" r:id="rId7" name="CheckBox1"/>
      </mc:Fallback>
    </mc:AlternateContent>
    <mc:AlternateContent xmlns:mc="http://schemas.openxmlformats.org/markup-compatibility/2006">
      <mc:Choice Requires="x14">
        <control shapeId="6200" r:id="rId8" name="CheckBox6">
          <controlPr locked="0" defaultSize="0" autoLine="0" r:id="rId5">
            <anchor moveWithCells="1">
              <from>
                <xdr:col>4</xdr:col>
                <xdr:colOff>19050</xdr:colOff>
                <xdr:row>96</xdr:row>
                <xdr:rowOff>47625</xdr:rowOff>
              </from>
              <to>
                <xdr:col>6</xdr:col>
                <xdr:colOff>9525</xdr:colOff>
                <xdr:row>96</xdr:row>
                <xdr:rowOff>180975</xdr:rowOff>
              </to>
            </anchor>
          </controlPr>
        </control>
      </mc:Choice>
      <mc:Fallback>
        <control shapeId="6200" r:id="rId8" name="CheckBox6"/>
      </mc:Fallback>
    </mc:AlternateContent>
    <mc:AlternateContent xmlns:mc="http://schemas.openxmlformats.org/markup-compatibility/2006">
      <mc:Choice Requires="x14">
        <control shapeId="6199" r:id="rId9" name="CheckBox5">
          <controlPr locked="0" defaultSize="0" autoLine="0" r:id="rId5">
            <anchor moveWithCells="1">
              <from>
                <xdr:col>4</xdr:col>
                <xdr:colOff>19050</xdr:colOff>
                <xdr:row>95</xdr:row>
                <xdr:rowOff>47625</xdr:rowOff>
              </from>
              <to>
                <xdr:col>6</xdr:col>
                <xdr:colOff>9525</xdr:colOff>
                <xdr:row>95</xdr:row>
                <xdr:rowOff>180975</xdr:rowOff>
              </to>
            </anchor>
          </controlPr>
        </control>
      </mc:Choice>
      <mc:Fallback>
        <control shapeId="6199" r:id="rId9" name="CheckBox5"/>
      </mc:Fallback>
    </mc:AlternateContent>
    <mc:AlternateContent xmlns:mc="http://schemas.openxmlformats.org/markup-compatibility/2006">
      <mc:Choice Requires="x14">
        <control shapeId="6198" r:id="rId10" name="CheckBox4">
          <controlPr locked="0" defaultSize="0" autoLine="0" r:id="rId5">
            <anchor moveWithCells="1">
              <from>
                <xdr:col>4</xdr:col>
                <xdr:colOff>19050</xdr:colOff>
                <xdr:row>92</xdr:row>
                <xdr:rowOff>47625</xdr:rowOff>
              </from>
              <to>
                <xdr:col>6</xdr:col>
                <xdr:colOff>9525</xdr:colOff>
                <xdr:row>92</xdr:row>
                <xdr:rowOff>180975</xdr:rowOff>
              </to>
            </anchor>
          </controlPr>
        </control>
      </mc:Choice>
      <mc:Fallback>
        <control shapeId="6198" r:id="rId10" name="CheckBox4"/>
      </mc:Fallback>
    </mc:AlternateContent>
    <mc:AlternateContent xmlns:mc="http://schemas.openxmlformats.org/markup-compatibility/2006">
      <mc:Choice Requires="x14">
        <control shapeId="6197" r:id="rId11" name="CheckBox3">
          <controlPr locked="0" defaultSize="0" autoLine="0" r:id="rId5">
            <anchor moveWithCells="1">
              <from>
                <xdr:col>4</xdr:col>
                <xdr:colOff>19050</xdr:colOff>
                <xdr:row>91</xdr:row>
                <xdr:rowOff>47625</xdr:rowOff>
              </from>
              <to>
                <xdr:col>6</xdr:col>
                <xdr:colOff>9525</xdr:colOff>
                <xdr:row>91</xdr:row>
                <xdr:rowOff>180975</xdr:rowOff>
              </to>
            </anchor>
          </controlPr>
        </control>
      </mc:Choice>
      <mc:Fallback>
        <control shapeId="6197" r:id="rId11" name="CheckBox3"/>
      </mc:Fallback>
    </mc:AlternateContent>
    <mc:AlternateContent xmlns:mc="http://schemas.openxmlformats.org/markup-compatibility/2006">
      <mc:Choice Requires="x14">
        <control shapeId="6185" r:id="rId12" name="CheckBox20">
          <controlPr locked="0" defaultSize="0" autoLine="0" r:id="rId5">
            <anchor moveWithCells="1">
              <from>
                <xdr:col>3</xdr:col>
                <xdr:colOff>9525</xdr:colOff>
                <xdr:row>252</xdr:row>
                <xdr:rowOff>38100</xdr:rowOff>
              </from>
              <to>
                <xdr:col>5</xdr:col>
                <xdr:colOff>0</xdr:colOff>
                <xdr:row>252</xdr:row>
                <xdr:rowOff>171450</xdr:rowOff>
              </to>
            </anchor>
          </controlPr>
        </control>
      </mc:Choice>
      <mc:Fallback>
        <control shapeId="6185" r:id="rId12" name="CheckBox20"/>
      </mc:Fallback>
    </mc:AlternateContent>
    <mc:AlternateContent xmlns:mc="http://schemas.openxmlformats.org/markup-compatibility/2006">
      <mc:Choice Requires="x14">
        <control shapeId="6184" r:id="rId13" name="CheckBox10">
          <controlPr locked="0" defaultSize="0" autoLine="0" r:id="rId5">
            <anchor moveWithCells="1">
              <from>
                <xdr:col>4</xdr:col>
                <xdr:colOff>47625</xdr:colOff>
                <xdr:row>127</xdr:row>
                <xdr:rowOff>28575</xdr:rowOff>
              </from>
              <to>
                <xdr:col>6</xdr:col>
                <xdr:colOff>38100</xdr:colOff>
                <xdr:row>127</xdr:row>
                <xdr:rowOff>161925</xdr:rowOff>
              </to>
            </anchor>
          </controlPr>
        </control>
      </mc:Choice>
      <mc:Fallback>
        <control shapeId="6184" r:id="rId13" name="CheckBox10"/>
      </mc:Fallback>
    </mc:AlternateContent>
    <mc:AlternateContent xmlns:mc="http://schemas.openxmlformats.org/markup-compatibility/2006">
      <mc:Choice Requires="x14">
        <control shapeId="6183" r:id="rId14" name="CheckBox9">
          <controlPr locked="0" defaultSize="0" autoLine="0" r:id="rId5">
            <anchor moveWithCells="1">
              <from>
                <xdr:col>4</xdr:col>
                <xdr:colOff>47625</xdr:colOff>
                <xdr:row>126</xdr:row>
                <xdr:rowOff>66675</xdr:rowOff>
              </from>
              <to>
                <xdr:col>6</xdr:col>
                <xdr:colOff>38100</xdr:colOff>
                <xdr:row>126</xdr:row>
                <xdr:rowOff>200025</xdr:rowOff>
              </to>
            </anchor>
          </controlPr>
        </control>
      </mc:Choice>
      <mc:Fallback>
        <control shapeId="6183" r:id="rId14" name="CheckBox9"/>
      </mc:Fallback>
    </mc:AlternateContent>
    <mc:AlternateContent xmlns:mc="http://schemas.openxmlformats.org/markup-compatibility/2006">
      <mc:Choice Requires="x14">
        <control shapeId="6182" r:id="rId15" name="CheckBox8">
          <controlPr locked="0" defaultSize="0" autoLine="0" r:id="rId5">
            <anchor moveWithCells="1">
              <from>
                <xdr:col>4</xdr:col>
                <xdr:colOff>47625</xdr:colOff>
                <xdr:row>120</xdr:row>
                <xdr:rowOff>66675</xdr:rowOff>
              </from>
              <to>
                <xdr:col>6</xdr:col>
                <xdr:colOff>38100</xdr:colOff>
                <xdr:row>120</xdr:row>
                <xdr:rowOff>200025</xdr:rowOff>
              </to>
            </anchor>
          </controlPr>
        </control>
      </mc:Choice>
      <mc:Fallback>
        <control shapeId="6182" r:id="rId15" name="CheckBox8"/>
      </mc:Fallback>
    </mc:AlternateContent>
    <mc:AlternateContent xmlns:mc="http://schemas.openxmlformats.org/markup-compatibility/2006">
      <mc:Choice Requires="x14">
        <control shapeId="6181" r:id="rId16" name="CheckBox7">
          <controlPr locked="0" defaultSize="0" autoLine="0" r:id="rId5">
            <anchor moveWithCells="1">
              <from>
                <xdr:col>4</xdr:col>
                <xdr:colOff>47625</xdr:colOff>
                <xdr:row>119</xdr:row>
                <xdr:rowOff>66675</xdr:rowOff>
              </from>
              <to>
                <xdr:col>6</xdr:col>
                <xdr:colOff>38100</xdr:colOff>
                <xdr:row>119</xdr:row>
                <xdr:rowOff>200025</xdr:rowOff>
              </to>
            </anchor>
          </controlPr>
        </control>
      </mc:Choice>
      <mc:Fallback>
        <control shapeId="6181" r:id="rId16" name="CheckBox7"/>
      </mc:Fallback>
    </mc:AlternateContent>
    <mc:AlternateContent xmlns:mc="http://schemas.openxmlformats.org/markup-compatibility/2006">
      <mc:Choice Requires="x14">
        <control shapeId="6145" r:id="rId17" name="CheckBox12">
          <controlPr locked="0" defaultSize="0" autoLine="0" r:id="rId5">
            <anchor moveWithCells="1">
              <from>
                <xdr:col>3</xdr:col>
                <xdr:colOff>28575</xdr:colOff>
                <xdr:row>224</xdr:row>
                <xdr:rowOff>57150</xdr:rowOff>
              </from>
              <to>
                <xdr:col>5</xdr:col>
                <xdr:colOff>19050</xdr:colOff>
                <xdr:row>224</xdr:row>
                <xdr:rowOff>190500</xdr:rowOff>
              </to>
            </anchor>
          </controlPr>
        </control>
      </mc:Choice>
      <mc:Fallback>
        <control shapeId="6145" r:id="rId17" name="CheckBox12"/>
      </mc:Fallback>
    </mc:AlternateContent>
    <mc:AlternateContent xmlns:mc="http://schemas.openxmlformats.org/markup-compatibility/2006">
      <mc:Choice Requires="x14">
        <control shapeId="6146" r:id="rId18" name="CheckBox13">
          <controlPr locked="0" defaultSize="0" autoLine="0" r:id="rId5">
            <anchor moveWithCells="1">
              <from>
                <xdr:col>3</xdr:col>
                <xdr:colOff>28575</xdr:colOff>
                <xdr:row>225</xdr:row>
                <xdr:rowOff>47625</xdr:rowOff>
              </from>
              <to>
                <xdr:col>5</xdr:col>
                <xdr:colOff>19050</xdr:colOff>
                <xdr:row>225</xdr:row>
                <xdr:rowOff>180975</xdr:rowOff>
              </to>
            </anchor>
          </controlPr>
        </control>
      </mc:Choice>
      <mc:Fallback>
        <control shapeId="6146" r:id="rId18" name="CheckBox13"/>
      </mc:Fallback>
    </mc:AlternateContent>
    <mc:AlternateContent xmlns:mc="http://schemas.openxmlformats.org/markup-compatibility/2006">
      <mc:Choice Requires="x14">
        <control shapeId="6147" r:id="rId19" name="CheckBox15">
          <controlPr locked="0" defaultSize="0" autoLine="0" r:id="rId5">
            <anchor moveWithCells="1">
              <from>
                <xdr:col>3</xdr:col>
                <xdr:colOff>47625</xdr:colOff>
                <xdr:row>230</xdr:row>
                <xdr:rowOff>57150</xdr:rowOff>
              </from>
              <to>
                <xdr:col>5</xdr:col>
                <xdr:colOff>38100</xdr:colOff>
                <xdr:row>230</xdr:row>
                <xdr:rowOff>190500</xdr:rowOff>
              </to>
            </anchor>
          </controlPr>
        </control>
      </mc:Choice>
      <mc:Fallback>
        <control shapeId="6147" r:id="rId19" name="CheckBox15"/>
      </mc:Fallback>
    </mc:AlternateContent>
    <mc:AlternateContent xmlns:mc="http://schemas.openxmlformats.org/markup-compatibility/2006">
      <mc:Choice Requires="x14">
        <control shapeId="6148" r:id="rId20" name="CheckBox16">
          <controlPr locked="0" defaultSize="0" autoLine="0" r:id="rId5">
            <anchor moveWithCells="1">
              <from>
                <xdr:col>3</xdr:col>
                <xdr:colOff>47625</xdr:colOff>
                <xdr:row>231</xdr:row>
                <xdr:rowOff>57150</xdr:rowOff>
              </from>
              <to>
                <xdr:col>5</xdr:col>
                <xdr:colOff>38100</xdr:colOff>
                <xdr:row>231</xdr:row>
                <xdr:rowOff>190500</xdr:rowOff>
              </to>
            </anchor>
          </controlPr>
        </control>
      </mc:Choice>
      <mc:Fallback>
        <control shapeId="6148" r:id="rId20" name="CheckBox16"/>
      </mc:Fallback>
    </mc:AlternateContent>
    <mc:AlternateContent xmlns:mc="http://schemas.openxmlformats.org/markup-compatibility/2006">
      <mc:Choice Requires="x14">
        <control shapeId="6171" r:id="rId21" name="CheckBox19">
          <controlPr locked="0" defaultSize="0" autoLine="0" r:id="rId5">
            <anchor moveWithCells="1">
              <from>
                <xdr:col>3</xdr:col>
                <xdr:colOff>9525</xdr:colOff>
                <xdr:row>251</xdr:row>
                <xdr:rowOff>47625</xdr:rowOff>
              </from>
              <to>
                <xdr:col>5</xdr:col>
                <xdr:colOff>0</xdr:colOff>
                <xdr:row>251</xdr:row>
                <xdr:rowOff>180975</xdr:rowOff>
              </to>
            </anchor>
          </controlPr>
        </control>
      </mc:Choice>
      <mc:Fallback>
        <control shapeId="6171" r:id="rId21" name="CheckBox19"/>
      </mc:Fallback>
    </mc:AlternateContent>
    <mc:AlternateContent xmlns:mc="http://schemas.openxmlformats.org/markup-compatibility/2006">
      <mc:Choice Requires="x14">
        <control shapeId="6173" r:id="rId22" name="CheckBox21">
          <controlPr locked="0" defaultSize="0" autoLine="0" r:id="rId5">
            <anchor moveWithCells="1">
              <from>
                <xdr:col>3</xdr:col>
                <xdr:colOff>9525</xdr:colOff>
                <xdr:row>254</xdr:row>
                <xdr:rowOff>28575</xdr:rowOff>
              </from>
              <to>
                <xdr:col>5</xdr:col>
                <xdr:colOff>0</xdr:colOff>
                <xdr:row>254</xdr:row>
                <xdr:rowOff>161925</xdr:rowOff>
              </to>
            </anchor>
          </controlPr>
        </control>
      </mc:Choice>
      <mc:Fallback>
        <control shapeId="6173" r:id="rId22" name="CheckBox21"/>
      </mc:Fallback>
    </mc:AlternateContent>
    <mc:AlternateContent xmlns:mc="http://schemas.openxmlformats.org/markup-compatibility/2006">
      <mc:Choice Requires="x14">
        <control shapeId="6174" r:id="rId23" name="CheckBox11">
          <controlPr locked="0" defaultSize="0" autoLine="0" r:id="rId5">
            <anchor moveWithCells="1">
              <from>
                <xdr:col>3</xdr:col>
                <xdr:colOff>38100</xdr:colOff>
                <xdr:row>170</xdr:row>
                <xdr:rowOff>76200</xdr:rowOff>
              </from>
              <to>
                <xdr:col>5</xdr:col>
                <xdr:colOff>28575</xdr:colOff>
                <xdr:row>170</xdr:row>
                <xdr:rowOff>209550</xdr:rowOff>
              </to>
            </anchor>
          </controlPr>
        </control>
      </mc:Choice>
      <mc:Fallback>
        <control shapeId="6174" r:id="rId23" name="CheckBox11"/>
      </mc:Fallback>
    </mc:AlternateContent>
    <mc:AlternateContent xmlns:mc="http://schemas.openxmlformats.org/markup-compatibility/2006">
      <mc:Choice Requires="x14">
        <control shapeId="6180" r:id="rId24" name="CheckBox17">
          <controlPr locked="0" defaultSize="0" autoLine="0" r:id="rId5">
            <anchor moveWithCells="1">
              <from>
                <xdr:col>3</xdr:col>
                <xdr:colOff>47625</xdr:colOff>
                <xdr:row>242</xdr:row>
                <xdr:rowOff>57150</xdr:rowOff>
              </from>
              <to>
                <xdr:col>5</xdr:col>
                <xdr:colOff>38100</xdr:colOff>
                <xdr:row>242</xdr:row>
                <xdr:rowOff>190500</xdr:rowOff>
              </to>
            </anchor>
          </controlPr>
        </control>
      </mc:Choice>
      <mc:Fallback>
        <control shapeId="6180" r:id="rId24" name="CheckBox17"/>
      </mc:Fallback>
    </mc:AlternateContent>
    <mc:AlternateContent xmlns:mc="http://schemas.openxmlformats.org/markup-compatibility/2006">
      <mc:Choice Requires="x14">
        <control shapeId="6201" r:id="rId25" name="CheckBox18">
          <controlPr locked="0" defaultSize="0" autoLine="0" r:id="rId5">
            <anchor moveWithCells="1">
              <from>
                <xdr:col>3</xdr:col>
                <xdr:colOff>47625</xdr:colOff>
                <xdr:row>243</xdr:row>
                <xdr:rowOff>57150</xdr:rowOff>
              </from>
              <to>
                <xdr:col>5</xdr:col>
                <xdr:colOff>38100</xdr:colOff>
                <xdr:row>243</xdr:row>
                <xdr:rowOff>190500</xdr:rowOff>
              </to>
            </anchor>
          </controlPr>
        </control>
      </mc:Choice>
      <mc:Fallback>
        <control shapeId="6201" r:id="rId25" name="CheckBox1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W29"/>
  <sheetViews>
    <sheetView workbookViewId="0">
      <selection activeCell="C9" sqref="C9"/>
    </sheetView>
  </sheetViews>
  <sheetFormatPr defaultColWidth="10.875" defaultRowHeight="13.5"/>
  <cols>
    <col min="1" max="1" width="3.75" style="1" customWidth="1"/>
    <col min="2" max="2" width="17.25" style="1" customWidth="1"/>
    <col min="3" max="3" width="23" style="1" customWidth="1"/>
    <col min="4" max="4" width="3.375" style="1" customWidth="1"/>
    <col min="5" max="5" width="23" style="1" customWidth="1"/>
    <col min="6" max="6" width="3" style="1" customWidth="1"/>
    <col min="7" max="7" width="5.875" style="1" customWidth="1"/>
    <col min="8" max="8" width="7.625" style="1" customWidth="1"/>
    <col min="9" max="9" width="10.75" style="1" customWidth="1"/>
    <col min="10" max="10" width="4" style="1" customWidth="1"/>
    <col min="11" max="11" width="23" style="1" customWidth="1"/>
    <col min="12" max="13" width="3.875" style="1" customWidth="1"/>
    <col min="14" max="14" width="7.125" style="1" customWidth="1"/>
    <col min="15" max="20" width="10.875" style="1"/>
    <col min="21" max="21" width="12.5" style="1" customWidth="1"/>
    <col min="22" max="22" width="16.125" style="1" customWidth="1"/>
    <col min="23" max="23" width="12.5" style="1" customWidth="1"/>
    <col min="24" max="16384" width="10.875" style="1"/>
  </cols>
  <sheetData>
    <row r="1" spans="2:23" ht="23.25" customHeight="1">
      <c r="B1" s="234" t="s">
        <v>44</v>
      </c>
      <c r="C1" s="235"/>
      <c r="D1" s="235"/>
      <c r="E1" s="235"/>
      <c r="F1" s="235"/>
      <c r="G1" s="235"/>
      <c r="H1" s="235"/>
      <c r="I1" s="235"/>
      <c r="J1" s="235"/>
      <c r="K1" s="235"/>
      <c r="L1" s="235"/>
      <c r="M1" s="235"/>
    </row>
    <row r="2" spans="2:23" ht="42" customHeight="1">
      <c r="B2" s="718" t="s">
        <v>283</v>
      </c>
      <c r="C2" s="718"/>
      <c r="D2" s="718"/>
      <c r="E2" s="718"/>
      <c r="F2" s="718"/>
      <c r="G2" s="718"/>
      <c r="H2" s="718"/>
      <c r="I2" s="718"/>
      <c r="J2" s="718"/>
      <c r="K2" s="718"/>
      <c r="L2" s="718"/>
      <c r="M2" s="251"/>
    </row>
    <row r="3" spans="2:23" ht="30" customHeight="1" thickBot="1">
      <c r="B3" s="236" t="s">
        <v>45</v>
      </c>
      <c r="C3" s="719" t="str">
        <f>IF('B-1実施計画'!V19="","",'B-1実施計画'!V19)</f>
        <v/>
      </c>
      <c r="D3" s="719"/>
      <c r="E3" s="719"/>
      <c r="F3" s="719"/>
      <c r="G3" s="719"/>
      <c r="H3" s="719"/>
      <c r="I3" s="719"/>
      <c r="J3" s="719"/>
      <c r="K3" s="719"/>
      <c r="L3" s="232"/>
      <c r="M3" s="232"/>
      <c r="N3" s="227"/>
      <c r="U3" s="2"/>
      <c r="V3" s="2"/>
      <c r="W3" s="2"/>
    </row>
    <row r="4" spans="2:23" ht="30" customHeight="1">
      <c r="B4" s="227"/>
      <c r="C4" s="227"/>
      <c r="D4" s="228"/>
      <c r="E4" s="228"/>
      <c r="F4" s="228"/>
      <c r="G4" s="228"/>
      <c r="H4" s="228"/>
      <c r="I4" s="229"/>
      <c r="J4" s="229"/>
      <c r="K4" s="230"/>
      <c r="L4" s="232"/>
      <c r="M4" s="232"/>
      <c r="N4" s="227"/>
      <c r="U4" s="2"/>
      <c r="V4" s="2"/>
      <c r="W4" s="2"/>
    </row>
    <row r="5" spans="2:23" ht="30" customHeight="1" thickBot="1">
      <c r="B5" s="228"/>
      <c r="C5" s="228"/>
      <c r="D5" s="228"/>
      <c r="E5" s="228"/>
      <c r="F5" s="228"/>
      <c r="G5" s="231"/>
      <c r="H5" s="720"/>
      <c r="I5" s="720"/>
      <c r="J5" s="720"/>
      <c r="K5" s="720"/>
      <c r="L5" s="231"/>
      <c r="M5" s="231"/>
      <c r="N5" s="233"/>
      <c r="U5" s="3"/>
      <c r="V5" s="3"/>
      <c r="W5" s="3"/>
    </row>
    <row r="6" spans="2:23" ht="50.1" customHeight="1">
      <c r="B6" s="721" t="s">
        <v>46</v>
      </c>
      <c r="C6" s="724" t="s">
        <v>47</v>
      </c>
      <c r="D6" s="725"/>
      <c r="E6" s="724" t="s">
        <v>48</v>
      </c>
      <c r="F6" s="726"/>
      <c r="G6" s="724" t="s">
        <v>49</v>
      </c>
      <c r="H6" s="727"/>
      <c r="I6" s="727"/>
      <c r="J6" s="725"/>
      <c r="K6" s="724" t="s">
        <v>50</v>
      </c>
      <c r="L6" s="728"/>
      <c r="M6" s="252"/>
    </row>
    <row r="7" spans="2:23" ht="50.1" customHeight="1">
      <c r="B7" s="722"/>
      <c r="C7" s="418">
        <f>'C-2①経費内訳表（１年目）'!W57</f>
        <v>0</v>
      </c>
      <c r="D7" s="5" t="s">
        <v>51</v>
      </c>
      <c r="E7" s="419">
        <v>0</v>
      </c>
      <c r="F7" s="5" t="s">
        <v>51</v>
      </c>
      <c r="G7" s="729">
        <f>C7-E7</f>
        <v>0</v>
      </c>
      <c r="H7" s="730"/>
      <c r="I7" s="731"/>
      <c r="J7" s="5" t="s">
        <v>51</v>
      </c>
      <c r="K7" s="4">
        <f>E26</f>
        <v>0</v>
      </c>
      <c r="L7" s="6" t="s">
        <v>51</v>
      </c>
      <c r="M7" s="253"/>
    </row>
    <row r="8" spans="2:23" ht="50.1" customHeight="1">
      <c r="B8" s="722"/>
      <c r="C8" s="732" t="s">
        <v>52</v>
      </c>
      <c r="D8" s="733"/>
      <c r="E8" s="732" t="s">
        <v>53</v>
      </c>
      <c r="F8" s="734"/>
      <c r="G8" s="732" t="s">
        <v>54</v>
      </c>
      <c r="H8" s="735"/>
      <c r="I8" s="735"/>
      <c r="J8" s="733"/>
      <c r="K8" s="732" t="s">
        <v>55</v>
      </c>
      <c r="L8" s="736"/>
      <c r="M8" s="252"/>
    </row>
    <row r="9" spans="2:23" ht="50.1" customHeight="1" thickBot="1">
      <c r="B9" s="723"/>
      <c r="C9" s="8">
        <f>IF(K7="","",K7)</f>
        <v>0</v>
      </c>
      <c r="D9" s="7" t="s">
        <v>51</v>
      </c>
      <c r="E9" s="8">
        <f>MIN(K7,C9)</f>
        <v>0</v>
      </c>
      <c r="F9" s="9" t="s">
        <v>51</v>
      </c>
      <c r="G9" s="737">
        <f>MIN(G7,E9)</f>
        <v>0</v>
      </c>
      <c r="H9" s="738"/>
      <c r="I9" s="739"/>
      <c r="J9" s="9" t="s">
        <v>51</v>
      </c>
      <c r="K9" s="8">
        <f>ROUNDDOWN(G9/3,-3)</f>
        <v>0</v>
      </c>
      <c r="L9" s="10" t="s">
        <v>51</v>
      </c>
      <c r="M9" s="253"/>
    </row>
    <row r="10" spans="2:23" ht="27" customHeight="1" thickBot="1">
      <c r="B10" s="704" t="s">
        <v>56</v>
      </c>
      <c r="C10" s="705"/>
      <c r="D10" s="705"/>
      <c r="E10" s="705"/>
      <c r="F10" s="705"/>
      <c r="G10" s="705"/>
      <c r="H10" s="705"/>
      <c r="I10" s="705"/>
      <c r="J10" s="705"/>
      <c r="K10" s="705"/>
      <c r="L10" s="706"/>
      <c r="M10" s="254"/>
    </row>
    <row r="11" spans="2:23" ht="18" customHeight="1">
      <c r="B11" s="11" t="s">
        <v>57</v>
      </c>
      <c r="C11" s="707" t="s">
        <v>58</v>
      </c>
      <c r="D11" s="708"/>
      <c r="E11" s="708" t="s">
        <v>59</v>
      </c>
      <c r="F11" s="709"/>
      <c r="G11" s="710" t="s">
        <v>60</v>
      </c>
      <c r="H11" s="710"/>
      <c r="I11" s="710"/>
      <c r="J11" s="710"/>
      <c r="K11" s="710"/>
      <c r="L11" s="711"/>
      <c r="M11" s="255"/>
    </row>
    <row r="12" spans="2:23" ht="18" customHeight="1">
      <c r="B12" s="12" t="s">
        <v>61</v>
      </c>
      <c r="C12" s="712" t="s">
        <v>62</v>
      </c>
      <c r="D12" s="713"/>
      <c r="E12" s="714">
        <f>'C-2①経費内訳表（１年目）'!I55</f>
        <v>0</v>
      </c>
      <c r="F12" s="715"/>
      <c r="G12" s="758" t="s">
        <v>63</v>
      </c>
      <c r="H12" s="759"/>
      <c r="I12" s="759"/>
      <c r="J12" s="759"/>
      <c r="K12" s="759"/>
      <c r="L12" s="760"/>
      <c r="M12" s="250"/>
    </row>
    <row r="13" spans="2:23" ht="18" customHeight="1">
      <c r="B13" s="13" t="s">
        <v>64</v>
      </c>
      <c r="C13" s="700" t="s">
        <v>65</v>
      </c>
      <c r="D13" s="701"/>
      <c r="E13" s="702">
        <f>'C-2①経費内訳表（１年目）'!J55</f>
        <v>0</v>
      </c>
      <c r="F13" s="703"/>
      <c r="G13" s="761"/>
      <c r="H13" s="762"/>
      <c r="I13" s="762"/>
      <c r="J13" s="762"/>
      <c r="K13" s="762"/>
      <c r="L13" s="763"/>
      <c r="M13" s="250"/>
    </row>
    <row r="14" spans="2:23" ht="18" customHeight="1">
      <c r="B14" s="13" t="s">
        <v>64</v>
      </c>
      <c r="C14" s="700" t="s">
        <v>66</v>
      </c>
      <c r="D14" s="701"/>
      <c r="E14" s="716">
        <f>'C-2①経費内訳表（１年目）'!K55</f>
        <v>0</v>
      </c>
      <c r="F14" s="717"/>
      <c r="G14" s="761"/>
      <c r="H14" s="762"/>
      <c r="I14" s="762"/>
      <c r="J14" s="762"/>
      <c r="K14" s="762"/>
      <c r="L14" s="763"/>
      <c r="M14" s="250"/>
    </row>
    <row r="15" spans="2:23" ht="18" customHeight="1">
      <c r="B15" s="13" t="s">
        <v>64</v>
      </c>
      <c r="C15" s="700" t="s">
        <v>67</v>
      </c>
      <c r="D15" s="701"/>
      <c r="E15" s="716">
        <f>'C-2①経費内訳表（１年目）'!L55</f>
        <v>0</v>
      </c>
      <c r="F15" s="717"/>
      <c r="G15" s="761"/>
      <c r="H15" s="762"/>
      <c r="I15" s="762"/>
      <c r="J15" s="762"/>
      <c r="K15" s="762"/>
      <c r="L15" s="763"/>
      <c r="M15" s="250"/>
    </row>
    <row r="16" spans="2:23" ht="18" customHeight="1">
      <c r="B16" s="13" t="s">
        <v>64</v>
      </c>
      <c r="C16" s="700" t="s">
        <v>68</v>
      </c>
      <c r="D16" s="701"/>
      <c r="E16" s="716">
        <f>'C-2①経費内訳表（１年目）'!M55</f>
        <v>0</v>
      </c>
      <c r="F16" s="717"/>
      <c r="G16" s="761"/>
      <c r="H16" s="762"/>
      <c r="I16" s="762"/>
      <c r="J16" s="762"/>
      <c r="K16" s="762"/>
      <c r="L16" s="763"/>
      <c r="M16" s="250"/>
    </row>
    <row r="17" spans="2:21" ht="18" customHeight="1">
      <c r="B17" s="13" t="s">
        <v>64</v>
      </c>
      <c r="C17" s="700" t="s">
        <v>69</v>
      </c>
      <c r="D17" s="701"/>
      <c r="E17" s="716">
        <f>'C-2①経費内訳表（１年目）'!N55</f>
        <v>0</v>
      </c>
      <c r="F17" s="717"/>
      <c r="G17" s="761"/>
      <c r="H17" s="762"/>
      <c r="I17" s="762"/>
      <c r="J17" s="762"/>
      <c r="K17" s="762"/>
      <c r="L17" s="763"/>
      <c r="M17" s="250"/>
    </row>
    <row r="18" spans="2:21" ht="18" customHeight="1">
      <c r="B18" s="14" t="s">
        <v>70</v>
      </c>
      <c r="C18" s="700" t="s">
        <v>71</v>
      </c>
      <c r="D18" s="701"/>
      <c r="E18" s="716">
        <f>'C-2①経費内訳表（１年目）'!O55</f>
        <v>0</v>
      </c>
      <c r="F18" s="717"/>
      <c r="G18" s="761"/>
      <c r="H18" s="762"/>
      <c r="I18" s="762"/>
      <c r="J18" s="762"/>
      <c r="K18" s="762"/>
      <c r="L18" s="763"/>
      <c r="M18" s="250"/>
    </row>
    <row r="19" spans="2:21" ht="18" customHeight="1">
      <c r="B19" s="13" t="s">
        <v>72</v>
      </c>
      <c r="C19" s="700" t="s">
        <v>71</v>
      </c>
      <c r="D19" s="701"/>
      <c r="E19" s="716">
        <f>'C-2①経費内訳表（１年目）'!P55</f>
        <v>0</v>
      </c>
      <c r="F19" s="717"/>
      <c r="G19" s="761"/>
      <c r="H19" s="762"/>
      <c r="I19" s="762"/>
      <c r="J19" s="762"/>
      <c r="K19" s="762"/>
      <c r="L19" s="763"/>
      <c r="M19" s="250"/>
    </row>
    <row r="20" spans="2:21" ht="18" customHeight="1">
      <c r="B20" s="13" t="s">
        <v>73</v>
      </c>
      <c r="C20" s="700" t="s">
        <v>71</v>
      </c>
      <c r="D20" s="701"/>
      <c r="E20" s="716">
        <f>'C-2①経費内訳表（１年目）'!Q55</f>
        <v>0</v>
      </c>
      <c r="F20" s="717"/>
      <c r="G20" s="761"/>
      <c r="H20" s="762"/>
      <c r="I20" s="762"/>
      <c r="J20" s="762"/>
      <c r="K20" s="762"/>
      <c r="L20" s="763"/>
      <c r="M20" s="250"/>
    </row>
    <row r="21" spans="2:21" ht="18" customHeight="1">
      <c r="B21" s="13" t="s">
        <v>74</v>
      </c>
      <c r="C21" s="700" t="s">
        <v>71</v>
      </c>
      <c r="D21" s="701"/>
      <c r="E21" s="716">
        <f>'C-2①経費内訳表（１年目）'!R55</f>
        <v>0</v>
      </c>
      <c r="F21" s="717"/>
      <c r="G21" s="761"/>
      <c r="H21" s="762"/>
      <c r="I21" s="762"/>
      <c r="J21" s="762"/>
      <c r="K21" s="762"/>
      <c r="L21" s="763"/>
      <c r="M21" s="250"/>
    </row>
    <row r="22" spans="2:21" ht="18" customHeight="1">
      <c r="B22" s="13" t="s">
        <v>75</v>
      </c>
      <c r="C22" s="700" t="s">
        <v>71</v>
      </c>
      <c r="D22" s="701"/>
      <c r="E22" s="716">
        <f>'C-2①経費内訳表（１年目）'!S55</f>
        <v>0</v>
      </c>
      <c r="F22" s="717"/>
      <c r="G22" s="761"/>
      <c r="H22" s="762"/>
      <c r="I22" s="762"/>
      <c r="J22" s="762"/>
      <c r="K22" s="762"/>
      <c r="L22" s="763"/>
      <c r="M22" s="250"/>
    </row>
    <row r="23" spans="2:21" ht="18" customHeight="1">
      <c r="B23" s="15" t="s">
        <v>76</v>
      </c>
      <c r="C23" s="700" t="s">
        <v>71</v>
      </c>
      <c r="D23" s="701"/>
      <c r="E23" s="716">
        <f>'C-2①経費内訳表（１年目）'!T55</f>
        <v>0</v>
      </c>
      <c r="F23" s="717"/>
      <c r="G23" s="761"/>
      <c r="H23" s="762"/>
      <c r="I23" s="762"/>
      <c r="J23" s="762"/>
      <c r="K23" s="762"/>
      <c r="L23" s="763"/>
      <c r="M23" s="250"/>
    </row>
    <row r="24" spans="2:21" ht="18" customHeight="1">
      <c r="B24" s="743" t="s">
        <v>77</v>
      </c>
      <c r="C24" s="744"/>
      <c r="D24" s="745"/>
      <c r="E24" s="746">
        <f>SUM(E12:E23)</f>
        <v>0</v>
      </c>
      <c r="F24" s="747"/>
      <c r="G24" s="761"/>
      <c r="H24" s="762"/>
      <c r="I24" s="762"/>
      <c r="J24" s="762"/>
      <c r="K24" s="762"/>
      <c r="L24" s="763"/>
      <c r="M24" s="250"/>
    </row>
    <row r="25" spans="2:21" ht="19.5" customHeight="1" thickBot="1">
      <c r="B25" s="748" t="s">
        <v>78</v>
      </c>
      <c r="C25" s="749"/>
      <c r="D25" s="750"/>
      <c r="E25" s="751">
        <f>'C-2①経費内訳表（１年目）'!W56</f>
        <v>0</v>
      </c>
      <c r="F25" s="752"/>
      <c r="G25" s="764"/>
      <c r="H25" s="765"/>
      <c r="I25" s="765"/>
      <c r="J25" s="765"/>
      <c r="K25" s="765"/>
      <c r="L25" s="766"/>
      <c r="M25" s="250"/>
    </row>
    <row r="26" spans="2:21" ht="18.75" thickTop="1" thickBot="1">
      <c r="B26" s="753" t="s">
        <v>79</v>
      </c>
      <c r="C26" s="754"/>
      <c r="D26" s="755"/>
      <c r="E26" s="756">
        <f>E24+E25</f>
        <v>0</v>
      </c>
      <c r="F26" s="757"/>
      <c r="G26" s="740"/>
      <c r="H26" s="741"/>
      <c r="I26" s="741"/>
      <c r="J26" s="741"/>
      <c r="K26" s="741"/>
      <c r="L26" s="742"/>
      <c r="M26" s="256"/>
      <c r="N26" s="182" t="str">
        <f>IF(E26=0,"",IF(E26='C-2①経費内訳表（１年目）'!W57,"〇","×"))</f>
        <v/>
      </c>
      <c r="O26" s="183" t="str">
        <f>IF(N26="×","「経費内訳表」の合計と合っていません。","")</f>
        <v/>
      </c>
      <c r="P26" s="183"/>
      <c r="Q26" s="183"/>
      <c r="R26" s="183"/>
      <c r="S26" s="183"/>
      <c r="T26" s="183"/>
      <c r="U26" s="183"/>
    </row>
    <row r="27" spans="2:21">
      <c r="B27" s="16"/>
    </row>
    <row r="28" spans="2:21" ht="14.25">
      <c r="B28" s="17" t="s">
        <v>80</v>
      </c>
    </row>
    <row r="29" spans="2:21" ht="14.25">
      <c r="B29" s="17"/>
    </row>
  </sheetData>
  <sheetProtection algorithmName="SHA-512" hashValue="keVfOr5EdKs/KpamAM67d9IB8s8D3FW0p9jggUYEq4OGLIUBVvCauHKnxXrO4qykx10E3UOnlCaZ9ktCMIE5rA==" saltValue="uMM6tDZhgFsdqmH7e6VDOg==" spinCount="100000" sheet="1" objects="1" scenarios="1"/>
  <mergeCells count="50">
    <mergeCell ref="C22:D22"/>
    <mergeCell ref="E22:F22"/>
    <mergeCell ref="E18:F18"/>
    <mergeCell ref="C19:D19"/>
    <mergeCell ref="E19:F19"/>
    <mergeCell ref="G26:L26"/>
    <mergeCell ref="B24:D24"/>
    <mergeCell ref="E24:F24"/>
    <mergeCell ref="B25:D25"/>
    <mergeCell ref="E25:F25"/>
    <mergeCell ref="B26:D26"/>
    <mergeCell ref="E26:F26"/>
    <mergeCell ref="G12:L25"/>
    <mergeCell ref="C23:D23"/>
    <mergeCell ref="E23:F23"/>
    <mergeCell ref="C20:D20"/>
    <mergeCell ref="E20:F20"/>
    <mergeCell ref="C21:D21"/>
    <mergeCell ref="E21:F21"/>
    <mergeCell ref="C17:D17"/>
    <mergeCell ref="E17:F17"/>
    <mergeCell ref="B2:L2"/>
    <mergeCell ref="C3:K3"/>
    <mergeCell ref="H5:K5"/>
    <mergeCell ref="B6:B9"/>
    <mergeCell ref="C6:D6"/>
    <mergeCell ref="E6:F6"/>
    <mergeCell ref="G6:J6"/>
    <mergeCell ref="K6:L6"/>
    <mergeCell ref="G7:I7"/>
    <mergeCell ref="C8:D8"/>
    <mergeCell ref="E8:F8"/>
    <mergeCell ref="G8:J8"/>
    <mergeCell ref="K8:L8"/>
    <mergeCell ref="G9:I9"/>
    <mergeCell ref="C16:D16"/>
    <mergeCell ref="E16:F16"/>
    <mergeCell ref="C18:D18"/>
    <mergeCell ref="C15:D15"/>
    <mergeCell ref="E15:F15"/>
    <mergeCell ref="C13:D13"/>
    <mergeCell ref="E13:F13"/>
    <mergeCell ref="C14:D14"/>
    <mergeCell ref="B10:L10"/>
    <mergeCell ref="C11:D11"/>
    <mergeCell ref="E11:F11"/>
    <mergeCell ref="G11:L11"/>
    <mergeCell ref="C12:D12"/>
    <mergeCell ref="E12:F12"/>
    <mergeCell ref="E14:F14"/>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60"/>
  <sheetViews>
    <sheetView zoomScaleNormal="100" workbookViewId="0"/>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9.375"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282</v>
      </c>
      <c r="G2" s="20"/>
      <c r="I2" s="21"/>
      <c r="J2" s="21"/>
      <c r="K2" s="24"/>
      <c r="L2" s="25"/>
      <c r="M2" s="25"/>
      <c r="N2" s="25"/>
      <c r="O2" s="26" t="s">
        <v>82</v>
      </c>
      <c r="P2" s="767" t="str">
        <f>IF('C-1①経費内訳（１年目）'!C3="","",'C-1①経費内訳（１年目）'!C3)</f>
        <v/>
      </c>
      <c r="Q2" s="767"/>
      <c r="R2" s="767"/>
      <c r="S2" s="767"/>
      <c r="T2" s="767"/>
      <c r="U2" s="767"/>
      <c r="V2" s="767"/>
      <c r="W2" s="767"/>
      <c r="X2" s="22"/>
      <c r="Y2" s="22"/>
    </row>
    <row r="3" spans="1:27" s="19" customFormat="1" ht="25.5" customHeight="1">
      <c r="A3" s="18"/>
      <c r="B3" s="27"/>
      <c r="G3" s="20"/>
      <c r="I3" s="21"/>
      <c r="J3" s="21"/>
      <c r="K3" s="28"/>
      <c r="L3" s="28"/>
      <c r="M3" s="28"/>
      <c r="N3" s="28"/>
      <c r="O3" s="28"/>
      <c r="P3" s="28"/>
      <c r="Q3" s="21"/>
      <c r="R3" s="21"/>
      <c r="S3" s="21"/>
      <c r="T3" s="21"/>
      <c r="U3" s="21"/>
      <c r="V3" s="21"/>
      <c r="W3" s="20"/>
      <c r="X3" s="22"/>
      <c r="Y3" s="22"/>
    </row>
    <row r="4" spans="1:27" s="29" customFormat="1" ht="24.75" customHeight="1">
      <c r="B4" s="768" t="s">
        <v>84</v>
      </c>
      <c r="C4" s="769"/>
      <c r="D4" s="769"/>
      <c r="E4" s="769"/>
      <c r="F4" s="769"/>
      <c r="G4" s="769"/>
      <c r="H4" s="770"/>
      <c r="I4" s="771" t="s">
        <v>85</v>
      </c>
      <c r="J4" s="772"/>
      <c r="K4" s="772"/>
      <c r="L4" s="772"/>
      <c r="M4" s="772"/>
      <c r="N4" s="772"/>
      <c r="O4" s="772"/>
      <c r="P4" s="772"/>
      <c r="Q4" s="772"/>
      <c r="R4" s="772"/>
      <c r="S4" s="772"/>
      <c r="T4" s="772"/>
      <c r="U4" s="773"/>
      <c r="V4" s="774" t="s">
        <v>86</v>
      </c>
      <c r="W4" s="777" t="s">
        <v>87</v>
      </c>
      <c r="X4" s="794" t="s">
        <v>88</v>
      </c>
      <c r="Y4" s="799" t="s">
        <v>89</v>
      </c>
      <c r="Z4" s="784" t="s">
        <v>90</v>
      </c>
      <c r="AA4" s="784" t="s">
        <v>91</v>
      </c>
    </row>
    <row r="5" spans="1:27" s="29" customFormat="1" ht="26.25" customHeight="1">
      <c r="B5" s="787" t="s">
        <v>92</v>
      </c>
      <c r="C5" s="787" t="s">
        <v>93</v>
      </c>
      <c r="D5" s="768" t="s">
        <v>94</v>
      </c>
      <c r="E5" s="769"/>
      <c r="F5" s="769"/>
      <c r="G5" s="769"/>
      <c r="H5" s="770"/>
      <c r="I5" s="771" t="s">
        <v>95</v>
      </c>
      <c r="J5" s="772"/>
      <c r="K5" s="772"/>
      <c r="L5" s="772"/>
      <c r="M5" s="772"/>
      <c r="N5" s="772"/>
      <c r="O5" s="772"/>
      <c r="P5" s="772"/>
      <c r="Q5" s="773"/>
      <c r="R5" s="30" t="s">
        <v>96</v>
      </c>
      <c r="S5" s="30" t="s">
        <v>97</v>
      </c>
      <c r="T5" s="30" t="s">
        <v>98</v>
      </c>
      <c r="U5" s="790" t="s">
        <v>99</v>
      </c>
      <c r="V5" s="775"/>
      <c r="W5" s="778"/>
      <c r="X5" s="795"/>
      <c r="Y5" s="800"/>
      <c r="Z5" s="785"/>
      <c r="AA5" s="785"/>
    </row>
    <row r="6" spans="1:27" s="31" customFormat="1" ht="55.5" customHeight="1">
      <c r="B6" s="788"/>
      <c r="C6" s="788"/>
      <c r="D6" s="787" t="s">
        <v>100</v>
      </c>
      <c r="E6" s="780" t="s">
        <v>101</v>
      </c>
      <c r="F6" s="780" t="s">
        <v>102</v>
      </c>
      <c r="G6" s="782" t="s">
        <v>103</v>
      </c>
      <c r="H6" s="780" t="s">
        <v>104</v>
      </c>
      <c r="I6" s="771" t="s">
        <v>105</v>
      </c>
      <c r="J6" s="772"/>
      <c r="K6" s="772"/>
      <c r="L6" s="772"/>
      <c r="M6" s="772"/>
      <c r="N6" s="773"/>
      <c r="O6" s="790" t="s">
        <v>106</v>
      </c>
      <c r="P6" s="790" t="s">
        <v>107</v>
      </c>
      <c r="Q6" s="790" t="s">
        <v>108</v>
      </c>
      <c r="R6" s="797" t="s">
        <v>96</v>
      </c>
      <c r="S6" s="797" t="s">
        <v>97</v>
      </c>
      <c r="T6" s="797" t="s">
        <v>98</v>
      </c>
      <c r="U6" s="791"/>
      <c r="V6" s="775"/>
      <c r="W6" s="778"/>
      <c r="X6" s="795"/>
      <c r="Y6" s="800"/>
      <c r="Z6" s="785"/>
      <c r="AA6" s="785"/>
    </row>
    <row r="7" spans="1:27" s="31" customFormat="1" ht="37.5">
      <c r="B7" s="789"/>
      <c r="C7" s="789"/>
      <c r="D7" s="789"/>
      <c r="E7" s="793"/>
      <c r="F7" s="781"/>
      <c r="G7" s="783"/>
      <c r="H7" s="781"/>
      <c r="I7" s="30" t="s">
        <v>109</v>
      </c>
      <c r="J7" s="30" t="s">
        <v>110</v>
      </c>
      <c r="K7" s="32" t="s">
        <v>111</v>
      </c>
      <c r="L7" s="32" t="s">
        <v>112</v>
      </c>
      <c r="M7" s="32" t="s">
        <v>113</v>
      </c>
      <c r="N7" s="32" t="s">
        <v>114</v>
      </c>
      <c r="O7" s="792"/>
      <c r="P7" s="792"/>
      <c r="Q7" s="792"/>
      <c r="R7" s="798"/>
      <c r="S7" s="798"/>
      <c r="T7" s="798"/>
      <c r="U7" s="792"/>
      <c r="V7" s="776"/>
      <c r="W7" s="779"/>
      <c r="X7" s="796"/>
      <c r="Y7" s="801"/>
      <c r="Z7" s="786"/>
      <c r="AA7" s="786"/>
    </row>
    <row r="8" spans="1:27" ht="20.100000000000001" customHeight="1">
      <c r="B8" s="805" t="s">
        <v>155</v>
      </c>
      <c r="C8" s="806"/>
      <c r="D8" s="35"/>
      <c r="E8" s="36"/>
      <c r="F8" s="37"/>
      <c r="G8" s="38"/>
      <c r="H8" s="39"/>
      <c r="I8" s="40"/>
      <c r="J8" s="40"/>
      <c r="K8" s="40"/>
      <c r="L8" s="41"/>
      <c r="M8" s="41"/>
      <c r="N8" s="41"/>
      <c r="O8" s="40"/>
      <c r="P8" s="40"/>
      <c r="Q8" s="40"/>
      <c r="R8" s="40"/>
      <c r="S8" s="40"/>
      <c r="T8" s="40"/>
      <c r="U8" s="40">
        <f>SUM(I8:T8)</f>
        <v>0</v>
      </c>
      <c r="V8" s="40"/>
      <c r="W8" s="42">
        <f>SUM(U8,V8)</f>
        <v>0</v>
      </c>
      <c r="X8" s="43" t="s">
        <v>115</v>
      </c>
      <c r="Y8" s="43" t="s">
        <v>115</v>
      </c>
      <c r="Z8" s="43" t="s">
        <v>115</v>
      </c>
      <c r="AA8" s="43" t="s">
        <v>115</v>
      </c>
    </row>
    <row r="9" spans="1:27" ht="20.100000000000001" customHeight="1">
      <c r="B9" s="45">
        <v>1</v>
      </c>
      <c r="C9" s="46"/>
      <c r="D9" s="33"/>
      <c r="E9" s="47"/>
      <c r="F9" s="48"/>
      <c r="G9" s="38" t="str">
        <f>IF(OR(E9="",F9=""),"",E9*F9)</f>
        <v/>
      </c>
      <c r="H9" s="39"/>
      <c r="I9" s="40"/>
      <c r="J9" s="40"/>
      <c r="K9" s="40"/>
      <c r="L9" s="41"/>
      <c r="M9" s="41"/>
      <c r="N9" s="41"/>
      <c r="O9" s="40"/>
      <c r="P9" s="40"/>
      <c r="Q9" s="40"/>
      <c r="R9" s="40"/>
      <c r="S9" s="40"/>
      <c r="T9" s="40"/>
      <c r="U9" s="40">
        <f t="shared" ref="U9:U13" si="0">SUM(I9:T9)</f>
        <v>0</v>
      </c>
      <c r="V9" s="40"/>
      <c r="W9" s="42">
        <f t="shared" ref="W9:W17" si="1">SUM(U9,V9)</f>
        <v>0</v>
      </c>
      <c r="X9" s="49" t="str">
        <f>IF($G9="","",IF(E9*F9=G9,"○","×"))</f>
        <v/>
      </c>
      <c r="Y9" s="44" t="str">
        <f t="shared" ref="Y9:Y31" si="2">IF($G9="","",IF(G9=W9,"○","×"))</f>
        <v/>
      </c>
      <c r="Z9" s="44" t="str">
        <f t="shared" ref="Z9:AA24" si="3">IF($G9="","",IF(INT(E9)=E9,"ー","あり"))</f>
        <v/>
      </c>
      <c r="AA9" s="44" t="str">
        <f t="shared" si="3"/>
        <v/>
      </c>
    </row>
    <row r="10" spans="1:27" ht="20.100000000000001" customHeight="1">
      <c r="B10" s="45">
        <v>2</v>
      </c>
      <c r="C10" s="46"/>
      <c r="D10" s="33"/>
      <c r="E10" s="47"/>
      <c r="F10" s="48"/>
      <c r="G10" s="38" t="str">
        <f t="shared" ref="G10:G25" si="4">IF(OR(E10="",F10=""),"",E10*F10)</f>
        <v/>
      </c>
      <c r="H10" s="39"/>
      <c r="I10" s="40"/>
      <c r="J10" s="40"/>
      <c r="K10" s="40"/>
      <c r="L10" s="41"/>
      <c r="M10" s="41"/>
      <c r="N10" s="41"/>
      <c r="O10" s="40"/>
      <c r="P10" s="40"/>
      <c r="Q10" s="40"/>
      <c r="R10" s="40"/>
      <c r="S10" s="40"/>
      <c r="T10" s="40"/>
      <c r="U10" s="40">
        <f t="shared" si="0"/>
        <v>0</v>
      </c>
      <c r="V10" s="40"/>
      <c r="W10" s="42">
        <f t="shared" si="1"/>
        <v>0</v>
      </c>
      <c r="X10" s="49" t="str">
        <f t="shared" ref="X10:X25" si="5">IF($G10="","",IF(E10*F10=G10,"○","×"))</f>
        <v/>
      </c>
      <c r="Y10" s="44" t="str">
        <f t="shared" si="2"/>
        <v/>
      </c>
      <c r="Z10" s="44" t="str">
        <f t="shared" si="3"/>
        <v/>
      </c>
      <c r="AA10" s="44" t="str">
        <f t="shared" si="3"/>
        <v/>
      </c>
    </row>
    <row r="11" spans="1:27" ht="20.100000000000001" customHeight="1">
      <c r="B11" s="45">
        <v>3</v>
      </c>
      <c r="C11" s="46"/>
      <c r="D11" s="33"/>
      <c r="E11" s="47"/>
      <c r="F11" s="48"/>
      <c r="G11" s="38" t="str">
        <f t="shared" si="4"/>
        <v/>
      </c>
      <c r="H11" s="39"/>
      <c r="I11" s="40"/>
      <c r="J11" s="40"/>
      <c r="K11" s="40"/>
      <c r="L11" s="41"/>
      <c r="M11" s="41"/>
      <c r="N11" s="41"/>
      <c r="O11" s="40"/>
      <c r="P11" s="40"/>
      <c r="Q11" s="40"/>
      <c r="R11" s="40"/>
      <c r="S11" s="40"/>
      <c r="T11" s="40"/>
      <c r="U11" s="40">
        <f t="shared" si="0"/>
        <v>0</v>
      </c>
      <c r="V11" s="40"/>
      <c r="W11" s="42">
        <f t="shared" si="1"/>
        <v>0</v>
      </c>
      <c r="X11" s="49" t="str">
        <f t="shared" si="5"/>
        <v/>
      </c>
      <c r="Y11" s="44" t="str">
        <f t="shared" si="2"/>
        <v/>
      </c>
      <c r="Z11" s="44" t="str">
        <f t="shared" si="3"/>
        <v/>
      </c>
      <c r="AA11" s="44" t="str">
        <f t="shared" si="3"/>
        <v/>
      </c>
    </row>
    <row r="12" spans="1:27" ht="20.100000000000001" customHeight="1">
      <c r="B12" s="45">
        <v>4</v>
      </c>
      <c r="C12" s="46"/>
      <c r="D12" s="33"/>
      <c r="E12" s="47"/>
      <c r="F12" s="48"/>
      <c r="G12" s="38" t="str">
        <f t="shared" si="4"/>
        <v/>
      </c>
      <c r="H12" s="39"/>
      <c r="I12" s="40"/>
      <c r="J12" s="40"/>
      <c r="K12" s="40"/>
      <c r="L12" s="41"/>
      <c r="M12" s="41"/>
      <c r="N12" s="41"/>
      <c r="O12" s="40"/>
      <c r="P12" s="40"/>
      <c r="Q12" s="40"/>
      <c r="R12" s="40"/>
      <c r="S12" s="40"/>
      <c r="T12" s="40"/>
      <c r="U12" s="40">
        <f t="shared" si="0"/>
        <v>0</v>
      </c>
      <c r="V12" s="40"/>
      <c r="W12" s="42">
        <f t="shared" si="1"/>
        <v>0</v>
      </c>
      <c r="X12" s="49" t="str">
        <f t="shared" si="5"/>
        <v/>
      </c>
      <c r="Y12" s="44" t="str">
        <f t="shared" si="2"/>
        <v/>
      </c>
      <c r="Z12" s="44" t="str">
        <f t="shared" si="3"/>
        <v/>
      </c>
      <c r="AA12" s="44" t="str">
        <f t="shared" si="3"/>
        <v/>
      </c>
    </row>
    <row r="13" spans="1:27" ht="20.100000000000001" customHeight="1">
      <c r="B13" s="45">
        <v>5</v>
      </c>
      <c r="C13" s="46"/>
      <c r="D13" s="33"/>
      <c r="E13" s="47"/>
      <c r="F13" s="48"/>
      <c r="G13" s="38" t="str">
        <f t="shared" si="4"/>
        <v/>
      </c>
      <c r="H13" s="39"/>
      <c r="I13" s="40"/>
      <c r="J13" s="40"/>
      <c r="K13" s="40"/>
      <c r="L13" s="41"/>
      <c r="M13" s="41"/>
      <c r="N13" s="41"/>
      <c r="O13" s="40"/>
      <c r="P13" s="40"/>
      <c r="Q13" s="40"/>
      <c r="R13" s="40"/>
      <c r="S13" s="40"/>
      <c r="T13" s="40"/>
      <c r="U13" s="40">
        <f t="shared" si="0"/>
        <v>0</v>
      </c>
      <c r="V13" s="40"/>
      <c r="W13" s="42">
        <f t="shared" si="1"/>
        <v>0</v>
      </c>
      <c r="X13" s="49" t="str">
        <f t="shared" si="5"/>
        <v/>
      </c>
      <c r="Y13" s="44" t="str">
        <f t="shared" si="2"/>
        <v/>
      </c>
      <c r="Z13" s="44" t="str">
        <f t="shared" si="3"/>
        <v/>
      </c>
      <c r="AA13" s="44" t="str">
        <f t="shared" si="3"/>
        <v/>
      </c>
    </row>
    <row r="14" spans="1:27" ht="20.100000000000001" customHeight="1">
      <c r="B14" s="45">
        <v>6</v>
      </c>
      <c r="C14" s="46"/>
      <c r="D14" s="33"/>
      <c r="E14" s="47"/>
      <c r="F14" s="48"/>
      <c r="G14" s="38" t="str">
        <f t="shared" si="4"/>
        <v/>
      </c>
      <c r="H14" s="39"/>
      <c r="I14" s="40"/>
      <c r="J14" s="40"/>
      <c r="K14" s="40"/>
      <c r="L14" s="41"/>
      <c r="M14" s="41"/>
      <c r="N14" s="41"/>
      <c r="O14" s="40"/>
      <c r="P14" s="40"/>
      <c r="Q14" s="40"/>
      <c r="R14" s="40"/>
      <c r="S14" s="40"/>
      <c r="T14" s="40"/>
      <c r="U14" s="40">
        <f t="shared" ref="U14" si="6">SUM(I14:T14)</f>
        <v>0</v>
      </c>
      <c r="V14" s="40"/>
      <c r="W14" s="42">
        <f t="shared" si="1"/>
        <v>0</v>
      </c>
      <c r="X14" s="49" t="str">
        <f t="shared" si="5"/>
        <v/>
      </c>
      <c r="Y14" s="44" t="str">
        <f t="shared" si="2"/>
        <v/>
      </c>
      <c r="Z14" s="44" t="str">
        <f t="shared" si="3"/>
        <v/>
      </c>
      <c r="AA14" s="44" t="str">
        <f t="shared" si="3"/>
        <v/>
      </c>
    </row>
    <row r="15" spans="1:27" ht="20.100000000000001" customHeight="1">
      <c r="B15" s="45">
        <v>7</v>
      </c>
      <c r="C15" s="46"/>
      <c r="D15" s="33"/>
      <c r="E15" s="47"/>
      <c r="F15" s="48"/>
      <c r="G15" s="38" t="str">
        <f t="shared" si="4"/>
        <v/>
      </c>
      <c r="H15" s="39"/>
      <c r="I15" s="40"/>
      <c r="J15" s="40"/>
      <c r="K15" s="40"/>
      <c r="L15" s="41"/>
      <c r="M15" s="41"/>
      <c r="N15" s="41"/>
      <c r="O15" s="40"/>
      <c r="P15" s="40"/>
      <c r="Q15" s="40"/>
      <c r="R15" s="40"/>
      <c r="S15" s="40"/>
      <c r="T15" s="40"/>
      <c r="U15" s="40">
        <f t="shared" ref="U15:U21" si="7">SUM(I15:T15)</f>
        <v>0</v>
      </c>
      <c r="V15" s="40"/>
      <c r="W15" s="42">
        <f t="shared" si="1"/>
        <v>0</v>
      </c>
      <c r="X15" s="49" t="str">
        <f t="shared" si="5"/>
        <v/>
      </c>
      <c r="Y15" s="44" t="str">
        <f t="shared" si="2"/>
        <v/>
      </c>
      <c r="Z15" s="44" t="str">
        <f t="shared" si="3"/>
        <v/>
      </c>
      <c r="AA15" s="44" t="str">
        <f t="shared" si="3"/>
        <v/>
      </c>
    </row>
    <row r="16" spans="1:27" ht="20.100000000000001" customHeight="1">
      <c r="B16" s="45">
        <v>8</v>
      </c>
      <c r="C16" s="46"/>
      <c r="D16" s="33"/>
      <c r="E16" s="47"/>
      <c r="F16" s="48"/>
      <c r="G16" s="38" t="str">
        <f t="shared" si="4"/>
        <v/>
      </c>
      <c r="H16" s="39"/>
      <c r="I16" s="40"/>
      <c r="J16" s="40"/>
      <c r="K16" s="40"/>
      <c r="L16" s="41"/>
      <c r="M16" s="41"/>
      <c r="N16" s="41"/>
      <c r="O16" s="40"/>
      <c r="P16" s="40"/>
      <c r="Q16" s="40"/>
      <c r="R16" s="40"/>
      <c r="S16" s="40"/>
      <c r="T16" s="40"/>
      <c r="U16" s="40">
        <f t="shared" si="7"/>
        <v>0</v>
      </c>
      <c r="V16" s="40"/>
      <c r="W16" s="42">
        <f t="shared" si="1"/>
        <v>0</v>
      </c>
      <c r="X16" s="49" t="str">
        <f t="shared" si="5"/>
        <v/>
      </c>
      <c r="Y16" s="44" t="str">
        <f t="shared" si="2"/>
        <v/>
      </c>
      <c r="Z16" s="44" t="str">
        <f t="shared" si="3"/>
        <v/>
      </c>
      <c r="AA16" s="44" t="str">
        <f t="shared" si="3"/>
        <v/>
      </c>
    </row>
    <row r="17" spans="2:27" ht="20.100000000000001" customHeight="1">
      <c r="B17" s="45">
        <v>9</v>
      </c>
      <c r="C17" s="46"/>
      <c r="D17" s="33"/>
      <c r="E17" s="47"/>
      <c r="F17" s="48"/>
      <c r="G17" s="38" t="str">
        <f t="shared" si="4"/>
        <v/>
      </c>
      <c r="H17" s="39"/>
      <c r="I17" s="40"/>
      <c r="J17" s="40"/>
      <c r="K17" s="40"/>
      <c r="L17" s="41"/>
      <c r="M17" s="41"/>
      <c r="N17" s="41"/>
      <c r="O17" s="40"/>
      <c r="P17" s="40"/>
      <c r="Q17" s="40"/>
      <c r="R17" s="40"/>
      <c r="S17" s="40"/>
      <c r="T17" s="40"/>
      <c r="U17" s="40">
        <f t="shared" si="7"/>
        <v>0</v>
      </c>
      <c r="V17" s="40"/>
      <c r="W17" s="42">
        <f t="shared" si="1"/>
        <v>0</v>
      </c>
      <c r="X17" s="49" t="str">
        <f t="shared" si="5"/>
        <v/>
      </c>
      <c r="Y17" s="44" t="str">
        <f t="shared" si="2"/>
        <v/>
      </c>
      <c r="Z17" s="44" t="str">
        <f t="shared" si="3"/>
        <v/>
      </c>
      <c r="AA17" s="44" t="str">
        <f t="shared" si="3"/>
        <v/>
      </c>
    </row>
    <row r="18" spans="2:27" ht="20.100000000000001" customHeight="1">
      <c r="B18" s="45">
        <v>10</v>
      </c>
      <c r="C18" s="46"/>
      <c r="D18" s="33"/>
      <c r="E18" s="47"/>
      <c r="F18" s="48"/>
      <c r="G18" s="38" t="str">
        <f t="shared" si="4"/>
        <v/>
      </c>
      <c r="H18" s="39"/>
      <c r="I18" s="40"/>
      <c r="J18" s="40"/>
      <c r="K18" s="40"/>
      <c r="L18" s="41"/>
      <c r="M18" s="41"/>
      <c r="N18" s="41"/>
      <c r="O18" s="40"/>
      <c r="P18" s="40"/>
      <c r="Q18" s="40"/>
      <c r="R18" s="40"/>
      <c r="S18" s="40"/>
      <c r="T18" s="40"/>
      <c r="U18" s="40">
        <f t="shared" si="7"/>
        <v>0</v>
      </c>
      <c r="V18" s="40"/>
      <c r="W18" s="42">
        <f>SUM(U18,V18)</f>
        <v>0</v>
      </c>
      <c r="X18" s="49" t="str">
        <f t="shared" si="5"/>
        <v/>
      </c>
      <c r="Y18" s="44" t="str">
        <f t="shared" si="2"/>
        <v/>
      </c>
      <c r="Z18" s="44" t="str">
        <f t="shared" si="3"/>
        <v/>
      </c>
      <c r="AA18" s="44" t="str">
        <f t="shared" si="3"/>
        <v/>
      </c>
    </row>
    <row r="19" spans="2:27" ht="20.100000000000001" customHeight="1">
      <c r="B19" s="45">
        <v>11</v>
      </c>
      <c r="C19" s="50"/>
      <c r="D19" s="51"/>
      <c r="E19" s="52"/>
      <c r="F19" s="48"/>
      <c r="G19" s="38" t="str">
        <f t="shared" si="4"/>
        <v/>
      </c>
      <c r="H19" s="39"/>
      <c r="I19" s="40"/>
      <c r="J19" s="40" t="s">
        <v>209</v>
      </c>
      <c r="K19" s="40"/>
      <c r="L19" s="41"/>
      <c r="M19" s="41"/>
      <c r="N19" s="41"/>
      <c r="O19" s="40"/>
      <c r="P19" s="40"/>
      <c r="Q19" s="40"/>
      <c r="R19" s="40"/>
      <c r="S19" s="40"/>
      <c r="T19" s="40"/>
      <c r="U19" s="40">
        <f t="shared" si="7"/>
        <v>0</v>
      </c>
      <c r="V19" s="40"/>
      <c r="W19" s="42">
        <f t="shared" ref="W19:W22" si="8">SUM(U19,V19)</f>
        <v>0</v>
      </c>
      <c r="X19" s="49" t="str">
        <f t="shared" si="5"/>
        <v/>
      </c>
      <c r="Y19" s="44" t="str">
        <f t="shared" si="2"/>
        <v/>
      </c>
      <c r="Z19" s="44" t="str">
        <f t="shared" si="3"/>
        <v/>
      </c>
      <c r="AA19" s="44" t="str">
        <f t="shared" si="3"/>
        <v/>
      </c>
    </row>
    <row r="20" spans="2:27" ht="20.100000000000001" customHeight="1">
      <c r="B20" s="45">
        <v>12</v>
      </c>
      <c r="C20" s="50"/>
      <c r="D20" s="51"/>
      <c r="E20" s="52"/>
      <c r="F20" s="48"/>
      <c r="G20" s="38" t="str">
        <f t="shared" si="4"/>
        <v/>
      </c>
      <c r="H20" s="39"/>
      <c r="I20" s="40"/>
      <c r="J20" s="40"/>
      <c r="K20" s="40"/>
      <c r="L20" s="41"/>
      <c r="M20" s="41"/>
      <c r="N20" s="41"/>
      <c r="O20" s="40"/>
      <c r="P20" s="40"/>
      <c r="Q20" s="40"/>
      <c r="R20" s="40"/>
      <c r="S20" s="40"/>
      <c r="T20" s="40"/>
      <c r="U20" s="40">
        <f t="shared" si="7"/>
        <v>0</v>
      </c>
      <c r="V20" s="40"/>
      <c r="W20" s="42">
        <f t="shared" si="8"/>
        <v>0</v>
      </c>
      <c r="X20" s="49" t="str">
        <f t="shared" si="5"/>
        <v/>
      </c>
      <c r="Y20" s="44" t="str">
        <f>IF($G20="","",IF(G20=W20,"○","×"))</f>
        <v/>
      </c>
      <c r="Z20" s="44" t="str">
        <f t="shared" si="3"/>
        <v/>
      </c>
      <c r="AA20" s="44" t="str">
        <f t="shared" si="3"/>
        <v/>
      </c>
    </row>
    <row r="21" spans="2:27" ht="20.100000000000001" customHeight="1">
      <c r="B21" s="45">
        <v>13</v>
      </c>
      <c r="C21" s="50"/>
      <c r="D21" s="51"/>
      <c r="E21" s="52"/>
      <c r="F21" s="48"/>
      <c r="G21" s="38" t="str">
        <f t="shared" si="4"/>
        <v/>
      </c>
      <c r="H21" s="39"/>
      <c r="I21" s="40"/>
      <c r="J21" s="40"/>
      <c r="K21" s="40"/>
      <c r="L21" s="41"/>
      <c r="M21" s="41"/>
      <c r="N21" s="41"/>
      <c r="O21" s="40"/>
      <c r="P21" s="40"/>
      <c r="Q21" s="40"/>
      <c r="R21" s="40"/>
      <c r="S21" s="40"/>
      <c r="T21" s="40"/>
      <c r="U21" s="40">
        <f t="shared" si="7"/>
        <v>0</v>
      </c>
      <c r="V21" s="40"/>
      <c r="W21" s="42">
        <f t="shared" si="8"/>
        <v>0</v>
      </c>
      <c r="X21" s="49" t="str">
        <f t="shared" si="5"/>
        <v/>
      </c>
      <c r="Y21" s="44" t="str">
        <f t="shared" si="2"/>
        <v/>
      </c>
      <c r="Z21" s="44" t="str">
        <f t="shared" si="3"/>
        <v/>
      </c>
      <c r="AA21" s="44" t="str">
        <f t="shared" si="3"/>
        <v/>
      </c>
    </row>
    <row r="22" spans="2:27" ht="20.100000000000001" customHeight="1">
      <c r="B22" s="45">
        <v>14</v>
      </c>
      <c r="C22" s="50"/>
      <c r="D22" s="51"/>
      <c r="E22" s="52"/>
      <c r="F22" s="48"/>
      <c r="G22" s="38" t="str">
        <f t="shared" si="4"/>
        <v/>
      </c>
      <c r="H22" s="39"/>
      <c r="I22" s="40"/>
      <c r="J22" s="40"/>
      <c r="K22" s="40"/>
      <c r="L22" s="41"/>
      <c r="M22" s="41"/>
      <c r="N22" s="41"/>
      <c r="O22" s="40"/>
      <c r="P22" s="40"/>
      <c r="Q22" s="40"/>
      <c r="R22" s="40"/>
      <c r="S22" s="40"/>
      <c r="T22" s="40"/>
      <c r="U22" s="40">
        <f t="shared" ref="U22:U25" si="9">SUM(I22:T22)</f>
        <v>0</v>
      </c>
      <c r="V22" s="40"/>
      <c r="W22" s="42">
        <f t="shared" si="8"/>
        <v>0</v>
      </c>
      <c r="X22" s="49" t="str">
        <f t="shared" si="5"/>
        <v/>
      </c>
      <c r="Y22" s="44" t="str">
        <f t="shared" si="2"/>
        <v/>
      </c>
      <c r="Z22" s="44" t="str">
        <f t="shared" si="3"/>
        <v/>
      </c>
      <c r="AA22" s="44" t="str">
        <f t="shared" si="3"/>
        <v/>
      </c>
    </row>
    <row r="23" spans="2:27" ht="20.100000000000001" customHeight="1">
      <c r="B23" s="45">
        <v>15</v>
      </c>
      <c r="C23" s="50"/>
      <c r="D23" s="51"/>
      <c r="E23" s="52"/>
      <c r="F23" s="48"/>
      <c r="G23" s="38" t="str">
        <f t="shared" si="4"/>
        <v/>
      </c>
      <c r="H23" s="39"/>
      <c r="I23" s="40"/>
      <c r="J23" s="40"/>
      <c r="K23" s="40"/>
      <c r="L23" s="41"/>
      <c r="M23" s="41"/>
      <c r="N23" s="41"/>
      <c r="O23" s="40"/>
      <c r="P23" s="40"/>
      <c r="Q23" s="40"/>
      <c r="R23" s="40"/>
      <c r="S23" s="40"/>
      <c r="T23" s="40"/>
      <c r="U23" s="40">
        <f t="shared" si="9"/>
        <v>0</v>
      </c>
      <c r="V23" s="40"/>
      <c r="W23" s="42">
        <f>SUM(U23,V23)</f>
        <v>0</v>
      </c>
      <c r="X23" s="49" t="str">
        <f t="shared" si="5"/>
        <v/>
      </c>
      <c r="Y23" s="44" t="str">
        <f t="shared" si="2"/>
        <v/>
      </c>
      <c r="Z23" s="44" t="str">
        <f t="shared" si="3"/>
        <v/>
      </c>
      <c r="AA23" s="44" t="str">
        <f t="shared" si="3"/>
        <v/>
      </c>
    </row>
    <row r="24" spans="2:27" ht="20.100000000000001" customHeight="1">
      <c r="B24" s="53"/>
      <c r="C24" s="54"/>
      <c r="D24" s="55"/>
      <c r="E24" s="56"/>
      <c r="F24" s="57"/>
      <c r="G24" s="38" t="str">
        <f t="shared" si="4"/>
        <v/>
      </c>
      <c r="H24" s="58"/>
      <c r="I24" s="59"/>
      <c r="J24" s="59"/>
      <c r="K24" s="59"/>
      <c r="L24" s="60"/>
      <c r="M24" s="60"/>
      <c r="N24" s="60"/>
      <c r="O24" s="59"/>
      <c r="P24" s="59"/>
      <c r="Q24" s="59"/>
      <c r="R24" s="59"/>
      <c r="S24" s="59"/>
      <c r="T24" s="59"/>
      <c r="U24" s="40">
        <f t="shared" si="9"/>
        <v>0</v>
      </c>
      <c r="V24" s="59"/>
      <c r="W24" s="42">
        <f t="shared" ref="W24:W25" si="10">SUM(U24,V24)</f>
        <v>0</v>
      </c>
      <c r="X24" s="49" t="str">
        <f t="shared" si="5"/>
        <v/>
      </c>
      <c r="Y24" s="44" t="str">
        <f t="shared" si="2"/>
        <v/>
      </c>
      <c r="Z24" s="44" t="str">
        <f t="shared" si="3"/>
        <v/>
      </c>
      <c r="AA24" s="44" t="str">
        <f t="shared" si="3"/>
        <v/>
      </c>
    </row>
    <row r="25" spans="2:27" ht="20.100000000000001" customHeight="1">
      <c r="B25" s="53"/>
      <c r="C25" s="54"/>
      <c r="D25" s="55"/>
      <c r="E25" s="56"/>
      <c r="F25" s="57"/>
      <c r="G25" s="38" t="str">
        <f t="shared" si="4"/>
        <v/>
      </c>
      <c r="H25" s="58"/>
      <c r="I25" s="59"/>
      <c r="J25" s="59"/>
      <c r="K25" s="59"/>
      <c r="L25" s="60"/>
      <c r="M25" s="60"/>
      <c r="N25" s="60"/>
      <c r="O25" s="59"/>
      <c r="P25" s="59"/>
      <c r="Q25" s="59"/>
      <c r="R25" s="59"/>
      <c r="S25" s="59"/>
      <c r="T25" s="59"/>
      <c r="U25" s="40">
        <f t="shared" si="9"/>
        <v>0</v>
      </c>
      <c r="V25" s="59"/>
      <c r="W25" s="42">
        <f t="shared" si="10"/>
        <v>0</v>
      </c>
      <c r="X25" s="49" t="str">
        <f t="shared" si="5"/>
        <v/>
      </c>
      <c r="Y25" s="44" t="str">
        <f t="shared" si="2"/>
        <v/>
      </c>
      <c r="Z25" s="44" t="str">
        <f t="shared" ref="Z25:AA25" si="11">IF($G25="","",IF(INT(E25)=E25,"ー","あり"))</f>
        <v/>
      </c>
      <c r="AA25" s="44" t="str">
        <f t="shared" si="11"/>
        <v/>
      </c>
    </row>
    <row r="26" spans="2:27" ht="20.100000000000001" customHeight="1" thickBot="1">
      <c r="B26" s="61" t="s">
        <v>116</v>
      </c>
      <c r="C26" s="62"/>
      <c r="D26" s="62"/>
      <c r="E26" s="63"/>
      <c r="F26" s="64"/>
      <c r="G26" s="65">
        <f>SUM(G8:G25)</f>
        <v>0</v>
      </c>
      <c r="H26" s="66"/>
      <c r="I26" s="67">
        <f t="shared" ref="I26:W26" si="12">SUM(I8:I25)</f>
        <v>0</v>
      </c>
      <c r="J26" s="67">
        <f t="shared" si="12"/>
        <v>0</v>
      </c>
      <c r="K26" s="67">
        <f t="shared" si="12"/>
        <v>0</v>
      </c>
      <c r="L26" s="68"/>
      <c r="M26" s="68"/>
      <c r="N26" s="68"/>
      <c r="O26" s="67">
        <f t="shared" si="12"/>
        <v>0</v>
      </c>
      <c r="P26" s="67">
        <f t="shared" si="12"/>
        <v>0</v>
      </c>
      <c r="Q26" s="67">
        <f t="shared" si="12"/>
        <v>0</v>
      </c>
      <c r="R26" s="67">
        <f t="shared" si="12"/>
        <v>0</v>
      </c>
      <c r="S26" s="67">
        <f t="shared" si="12"/>
        <v>0</v>
      </c>
      <c r="T26" s="67">
        <f t="shared" si="12"/>
        <v>0</v>
      </c>
      <c r="U26" s="67">
        <f t="shared" si="12"/>
        <v>0</v>
      </c>
      <c r="V26" s="67">
        <f t="shared" si="12"/>
        <v>0</v>
      </c>
      <c r="W26" s="69">
        <f t="shared" si="12"/>
        <v>0</v>
      </c>
      <c r="X26" s="43" t="s">
        <v>115</v>
      </c>
      <c r="Y26" s="44" t="str">
        <f>IF($G26=0,"",IF(G26=W26,"○","×"))</f>
        <v/>
      </c>
      <c r="Z26" s="43" t="s">
        <v>115</v>
      </c>
      <c r="AA26" s="43" t="s">
        <v>115</v>
      </c>
    </row>
    <row r="27" spans="2:27" ht="20.100000000000001" customHeight="1">
      <c r="B27" s="802" t="s">
        <v>117</v>
      </c>
      <c r="C27" s="70" t="s">
        <v>118</v>
      </c>
      <c r="D27" s="71"/>
      <c r="E27" s="72"/>
      <c r="F27" s="73"/>
      <c r="G27" s="74"/>
      <c r="H27" s="75" t="s">
        <v>119</v>
      </c>
      <c r="I27" s="76"/>
      <c r="J27" s="76"/>
      <c r="K27" s="76"/>
      <c r="L27" s="77" t="str">
        <f>IF(G27="","",U27)</f>
        <v/>
      </c>
      <c r="M27" s="76"/>
      <c r="N27" s="76"/>
      <c r="O27" s="76"/>
      <c r="P27" s="76"/>
      <c r="Q27" s="76"/>
      <c r="R27" s="76"/>
      <c r="S27" s="76"/>
      <c r="T27" s="76"/>
      <c r="U27" s="77" t="str">
        <f>IF(OR($U$26=0,G27=""),"",ROUNDDOWN(G27*$U$26/$W$26,0))</f>
        <v/>
      </c>
      <c r="V27" s="77" t="str">
        <f>IF(U27="","",G27-U27)</f>
        <v/>
      </c>
      <c r="W27" s="78">
        <f>SUM(U27,V27)</f>
        <v>0</v>
      </c>
      <c r="X27" s="43" t="s">
        <v>115</v>
      </c>
      <c r="Y27" s="44" t="str">
        <f>IF($G27="","",IF(G27=W27,"○","×"))</f>
        <v/>
      </c>
      <c r="Z27" s="43" t="s">
        <v>115</v>
      </c>
      <c r="AA27" s="43" t="s">
        <v>115</v>
      </c>
    </row>
    <row r="28" spans="2:27" ht="20.100000000000001" customHeight="1">
      <c r="B28" s="803"/>
      <c r="C28" s="79" t="s">
        <v>120</v>
      </c>
      <c r="D28" s="80"/>
      <c r="E28" s="81"/>
      <c r="F28" s="82"/>
      <c r="G28" s="38"/>
      <c r="H28" s="83" t="s">
        <v>119</v>
      </c>
      <c r="I28" s="41"/>
      <c r="J28" s="41"/>
      <c r="K28" s="41"/>
      <c r="L28" s="41"/>
      <c r="M28" s="40" t="str">
        <f>IF(G28="","",U28)</f>
        <v/>
      </c>
      <c r="N28" s="41"/>
      <c r="O28" s="41"/>
      <c r="P28" s="41"/>
      <c r="Q28" s="41"/>
      <c r="R28" s="41"/>
      <c r="S28" s="41"/>
      <c r="T28" s="41"/>
      <c r="U28" s="40" t="str">
        <f>IF(OR($U$26=0,G28=""),"",ROUNDDOWN(G28*$U$26/$W$26,0))</f>
        <v/>
      </c>
      <c r="V28" s="40" t="str">
        <f>IF(U28="","",G28-U28)</f>
        <v/>
      </c>
      <c r="W28" s="42">
        <f>SUM(U28,V28)</f>
        <v>0</v>
      </c>
      <c r="X28" s="43" t="s">
        <v>115</v>
      </c>
      <c r="Y28" s="44" t="str">
        <f t="shared" si="2"/>
        <v/>
      </c>
      <c r="Z28" s="43" t="s">
        <v>115</v>
      </c>
      <c r="AA28" s="43" t="s">
        <v>115</v>
      </c>
    </row>
    <row r="29" spans="2:27" ht="20.100000000000001" customHeight="1" thickBot="1">
      <c r="B29" s="804"/>
      <c r="C29" s="84" t="s">
        <v>121</v>
      </c>
      <c r="D29" s="85"/>
      <c r="E29" s="86"/>
      <c r="F29" s="87"/>
      <c r="G29" s="65"/>
      <c r="H29" s="88" t="s">
        <v>119</v>
      </c>
      <c r="I29" s="68"/>
      <c r="J29" s="68"/>
      <c r="K29" s="68"/>
      <c r="L29" s="68"/>
      <c r="M29" s="68"/>
      <c r="N29" s="67" t="str">
        <f>IF(G29="","",U29)</f>
        <v/>
      </c>
      <c r="O29" s="68"/>
      <c r="P29" s="68"/>
      <c r="Q29" s="68"/>
      <c r="R29" s="68"/>
      <c r="S29" s="68"/>
      <c r="T29" s="68"/>
      <c r="U29" s="67" t="str">
        <f>IF(OR($U$26=0,G29=""),"",ROUNDDOWN(G29*$U$26/$W$26,0))</f>
        <v/>
      </c>
      <c r="V29" s="67" t="str">
        <f t="shared" ref="V29:V31" si="13">IF(U29="","",G29-U29)</f>
        <v/>
      </c>
      <c r="W29" s="69">
        <f t="shared" ref="W29" si="14">SUM(U29,V29)</f>
        <v>0</v>
      </c>
      <c r="X29" s="43" t="s">
        <v>115</v>
      </c>
      <c r="Y29" s="44" t="str">
        <f t="shared" si="2"/>
        <v/>
      </c>
      <c r="Z29" s="43" t="s">
        <v>115</v>
      </c>
      <c r="AA29" s="43" t="s">
        <v>115</v>
      </c>
    </row>
    <row r="30" spans="2:27" ht="20.100000000000001" customHeight="1">
      <c r="B30" s="89"/>
      <c r="C30" s="90" t="s">
        <v>122</v>
      </c>
      <c r="D30" s="91"/>
      <c r="E30" s="92"/>
      <c r="F30" s="93"/>
      <c r="G30" s="94"/>
      <c r="H30" s="95" t="s">
        <v>119</v>
      </c>
      <c r="I30" s="96"/>
      <c r="J30" s="96"/>
      <c r="K30" s="96"/>
      <c r="L30" s="96"/>
      <c r="M30" s="96"/>
      <c r="N30" s="96"/>
      <c r="O30" s="96"/>
      <c r="P30" s="96"/>
      <c r="Q30" s="97" t="str">
        <f>IF(G30="","",U30)</f>
        <v/>
      </c>
      <c r="R30" s="96"/>
      <c r="S30" s="96"/>
      <c r="T30" s="96"/>
      <c r="U30" s="97" t="str">
        <f>IF(OR($U$26=0,G30=""),"",ROUNDDOWN(G30*$U$26/$W$26,0))</f>
        <v/>
      </c>
      <c r="V30" s="97" t="str">
        <f>IF(U30="","",G30-U30)</f>
        <v/>
      </c>
      <c r="W30" s="98">
        <f>SUM(U30,V30)</f>
        <v>0</v>
      </c>
      <c r="X30" s="43" t="s">
        <v>115</v>
      </c>
      <c r="Y30" s="44" t="str">
        <f t="shared" si="2"/>
        <v/>
      </c>
      <c r="Z30" s="43" t="s">
        <v>115</v>
      </c>
      <c r="AA30" s="43" t="s">
        <v>115</v>
      </c>
    </row>
    <row r="31" spans="2:27" ht="20.100000000000001" customHeight="1">
      <c r="B31" s="99"/>
      <c r="C31" s="100" t="s">
        <v>123</v>
      </c>
      <c r="D31" s="80"/>
      <c r="E31" s="81"/>
      <c r="F31" s="82"/>
      <c r="G31" s="38"/>
      <c r="H31" s="83"/>
      <c r="I31" s="41"/>
      <c r="J31" s="41"/>
      <c r="K31" s="41"/>
      <c r="L31" s="41"/>
      <c r="M31" s="41"/>
      <c r="N31" s="41"/>
      <c r="O31" s="41"/>
      <c r="P31" s="41"/>
      <c r="Q31" s="40" t="str">
        <f>IF(G31="","",U31)</f>
        <v/>
      </c>
      <c r="R31" s="41"/>
      <c r="S31" s="41"/>
      <c r="T31" s="41"/>
      <c r="U31" s="40" t="str">
        <f>IF(OR($U$26=0,G31=""),"",ROUNDDOWN(G31*$U$26/$W$26,0))</f>
        <v/>
      </c>
      <c r="V31" s="40" t="str">
        <f t="shared" si="13"/>
        <v/>
      </c>
      <c r="W31" s="42">
        <f>SUM(U31,V31)</f>
        <v>0</v>
      </c>
      <c r="X31" s="43" t="s">
        <v>115</v>
      </c>
      <c r="Y31" s="44" t="str">
        <f t="shared" si="2"/>
        <v/>
      </c>
      <c r="Z31" s="43" t="s">
        <v>115</v>
      </c>
      <c r="AA31" s="43" t="s">
        <v>115</v>
      </c>
    </row>
    <row r="32" spans="2:27" ht="20.100000000000001" customHeight="1" thickBot="1">
      <c r="B32" s="61" t="s">
        <v>116</v>
      </c>
      <c r="C32" s="101"/>
      <c r="D32" s="101"/>
      <c r="E32" s="102"/>
      <c r="F32" s="102"/>
      <c r="G32" s="65">
        <f>SUM(G27:G31)</f>
        <v>0</v>
      </c>
      <c r="H32" s="103"/>
      <c r="I32" s="68"/>
      <c r="J32" s="68"/>
      <c r="K32" s="68"/>
      <c r="L32" s="67">
        <f t="shared" ref="L32:U32" si="15">SUM(L27:L31)</f>
        <v>0</v>
      </c>
      <c r="M32" s="67">
        <f t="shared" si="15"/>
        <v>0</v>
      </c>
      <c r="N32" s="67">
        <f t="shared" si="15"/>
        <v>0</v>
      </c>
      <c r="O32" s="67">
        <f t="shared" si="15"/>
        <v>0</v>
      </c>
      <c r="P32" s="67">
        <f t="shared" si="15"/>
        <v>0</v>
      </c>
      <c r="Q32" s="67">
        <f t="shared" si="15"/>
        <v>0</v>
      </c>
      <c r="R32" s="67">
        <f t="shared" si="15"/>
        <v>0</v>
      </c>
      <c r="S32" s="67">
        <f t="shared" si="15"/>
        <v>0</v>
      </c>
      <c r="T32" s="67">
        <f t="shared" si="15"/>
        <v>0</v>
      </c>
      <c r="U32" s="67">
        <f t="shared" si="15"/>
        <v>0</v>
      </c>
      <c r="V32" s="67">
        <f t="shared" ref="V32" si="16">SUM(V27:V31)</f>
        <v>0</v>
      </c>
      <c r="W32" s="67">
        <f t="shared" ref="W32" si="17">SUM(W27:W31)</f>
        <v>0</v>
      </c>
      <c r="X32" s="43" t="s">
        <v>115</v>
      </c>
      <c r="Y32" s="44" t="str">
        <f>IF($G32=0,"",IF(G32=W32,"○","×"))</f>
        <v/>
      </c>
      <c r="Z32" s="43" t="s">
        <v>115</v>
      </c>
      <c r="AA32" s="43" t="s">
        <v>115</v>
      </c>
    </row>
    <row r="33" spans="2:27" ht="20.100000000000001" customHeight="1" thickBot="1">
      <c r="B33" s="104" t="s">
        <v>147</v>
      </c>
      <c r="C33" s="105"/>
      <c r="D33" s="105"/>
      <c r="E33" s="106"/>
      <c r="F33" s="106"/>
      <c r="G33" s="107">
        <f>SUM(G26,G32)</f>
        <v>0</v>
      </c>
      <c r="H33" s="108"/>
      <c r="I33" s="109">
        <f t="shared" ref="I33:W33" si="18">SUM(I26,I32)</f>
        <v>0</v>
      </c>
      <c r="J33" s="109">
        <f t="shared" si="18"/>
        <v>0</v>
      </c>
      <c r="K33" s="109">
        <f t="shared" si="18"/>
        <v>0</v>
      </c>
      <c r="L33" s="109">
        <f t="shared" si="18"/>
        <v>0</v>
      </c>
      <c r="M33" s="109">
        <f t="shared" si="18"/>
        <v>0</v>
      </c>
      <c r="N33" s="109">
        <f t="shared" si="18"/>
        <v>0</v>
      </c>
      <c r="O33" s="109">
        <f t="shared" si="18"/>
        <v>0</v>
      </c>
      <c r="P33" s="109">
        <f t="shared" si="18"/>
        <v>0</v>
      </c>
      <c r="Q33" s="109">
        <f t="shared" si="18"/>
        <v>0</v>
      </c>
      <c r="R33" s="109">
        <f t="shared" si="18"/>
        <v>0</v>
      </c>
      <c r="S33" s="109">
        <f t="shared" si="18"/>
        <v>0</v>
      </c>
      <c r="T33" s="109">
        <f t="shared" si="18"/>
        <v>0</v>
      </c>
      <c r="U33" s="109">
        <f>SUM(U26,U32)</f>
        <v>0</v>
      </c>
      <c r="V33" s="109">
        <f t="shared" si="18"/>
        <v>0</v>
      </c>
      <c r="W33" s="109">
        <f t="shared" si="18"/>
        <v>0</v>
      </c>
      <c r="X33" s="43" t="s">
        <v>115</v>
      </c>
      <c r="Y33" s="44" t="str">
        <f>IF($G33=0,"",IF(G33=W33,"○","×"))</f>
        <v/>
      </c>
      <c r="Z33" s="43" t="s">
        <v>115</v>
      </c>
      <c r="AA33" s="43" t="s">
        <v>115</v>
      </c>
    </row>
    <row r="34" spans="2:27" ht="20.100000000000001" customHeight="1">
      <c r="B34" s="33" t="s">
        <v>125</v>
      </c>
      <c r="C34" s="34"/>
      <c r="D34" s="35"/>
      <c r="E34" s="36"/>
      <c r="F34" s="37"/>
      <c r="G34" s="38"/>
      <c r="H34" s="39"/>
      <c r="I34" s="40"/>
      <c r="J34" s="40"/>
      <c r="K34" s="40"/>
      <c r="L34" s="41"/>
      <c r="M34" s="41"/>
      <c r="N34" s="41"/>
      <c r="O34" s="40"/>
      <c r="P34" s="40"/>
      <c r="Q34" s="40"/>
      <c r="R34" s="40"/>
      <c r="S34" s="40"/>
      <c r="T34" s="40"/>
      <c r="U34" s="40">
        <f>SUM(I34:T34)</f>
        <v>0</v>
      </c>
      <c r="V34" s="40"/>
      <c r="W34" s="42">
        <f>SUM(U34,V34)</f>
        <v>0</v>
      </c>
      <c r="X34" s="43" t="s">
        <v>115</v>
      </c>
      <c r="Y34" s="44" t="str">
        <f>IF($G34=0,"",IF(G34=W34,"○","×"))</f>
        <v/>
      </c>
      <c r="Z34" s="43" t="s">
        <v>115</v>
      </c>
      <c r="AA34" s="43" t="s">
        <v>115</v>
      </c>
    </row>
    <row r="35" spans="2:27" ht="20.100000000000001" customHeight="1">
      <c r="B35" s="45">
        <v>1</v>
      </c>
      <c r="C35" s="46"/>
      <c r="D35" s="33"/>
      <c r="E35" s="47"/>
      <c r="F35" s="48"/>
      <c r="G35" s="38" t="str">
        <f>IF(OR(E35="",F35=""),"",E35*F35)</f>
        <v/>
      </c>
      <c r="H35" s="39"/>
      <c r="I35" s="40"/>
      <c r="J35" s="40"/>
      <c r="K35" s="40"/>
      <c r="L35" s="41"/>
      <c r="M35" s="41"/>
      <c r="N35" s="41"/>
      <c r="O35" s="40"/>
      <c r="P35" s="40"/>
      <c r="Q35" s="40"/>
      <c r="R35" s="40"/>
      <c r="S35" s="40"/>
      <c r="T35" s="40"/>
      <c r="U35" s="40">
        <f t="shared" ref="U35:U39" si="19">SUM(I35:T35)</f>
        <v>0</v>
      </c>
      <c r="V35" s="40"/>
      <c r="W35" s="42">
        <f t="shared" ref="W35:W43" si="20">SUM(U35,V35)</f>
        <v>0</v>
      </c>
      <c r="X35" s="49" t="str">
        <f t="shared" ref="X35:X46" si="21">IF($G35="","",IF(E35*F35=G35,"○","×"))</f>
        <v/>
      </c>
      <c r="Y35" s="44" t="str">
        <f t="shared" ref="Y35:Y46" si="22">IF($G35="","",IF(G35=W35,"○","×"))</f>
        <v/>
      </c>
      <c r="Z35" s="44" t="str">
        <f t="shared" ref="Z35:AA45" si="23">IF($G35="","",IF(INT(E35)=E35,"ー","あり"))</f>
        <v/>
      </c>
      <c r="AA35" s="44" t="str">
        <f t="shared" si="23"/>
        <v/>
      </c>
    </row>
    <row r="36" spans="2:27" ht="20.100000000000001" customHeight="1">
      <c r="B36" s="45">
        <v>2</v>
      </c>
      <c r="C36" s="46"/>
      <c r="D36" s="33"/>
      <c r="E36" s="47"/>
      <c r="F36" s="48"/>
      <c r="G36" s="38" t="str">
        <f t="shared" ref="G36:G46" si="24">IF(OR(E36="",F36=""),"",E36*F36)</f>
        <v/>
      </c>
      <c r="H36" s="39"/>
      <c r="I36" s="40"/>
      <c r="J36" s="40"/>
      <c r="K36" s="40"/>
      <c r="L36" s="41"/>
      <c r="M36" s="41"/>
      <c r="N36" s="41"/>
      <c r="O36" s="40"/>
      <c r="P36" s="40"/>
      <c r="Q36" s="40"/>
      <c r="R36" s="40"/>
      <c r="S36" s="40"/>
      <c r="T36" s="40"/>
      <c r="U36" s="40">
        <f t="shared" si="19"/>
        <v>0</v>
      </c>
      <c r="V36" s="40"/>
      <c r="W36" s="42">
        <f t="shared" si="20"/>
        <v>0</v>
      </c>
      <c r="X36" s="49" t="str">
        <f t="shared" si="21"/>
        <v/>
      </c>
      <c r="Y36" s="44" t="str">
        <f t="shared" si="22"/>
        <v/>
      </c>
      <c r="Z36" s="44" t="str">
        <f t="shared" si="23"/>
        <v/>
      </c>
      <c r="AA36" s="44" t="str">
        <f t="shared" si="23"/>
        <v/>
      </c>
    </row>
    <row r="37" spans="2:27" ht="20.100000000000001" customHeight="1">
      <c r="B37" s="45">
        <v>3</v>
      </c>
      <c r="C37" s="46"/>
      <c r="D37" s="33"/>
      <c r="E37" s="47"/>
      <c r="F37" s="48"/>
      <c r="G37" s="38" t="str">
        <f t="shared" si="24"/>
        <v/>
      </c>
      <c r="H37" s="39"/>
      <c r="I37" s="40"/>
      <c r="J37" s="40"/>
      <c r="K37" s="40"/>
      <c r="L37" s="41"/>
      <c r="M37" s="41"/>
      <c r="N37" s="41"/>
      <c r="O37" s="40"/>
      <c r="P37" s="40"/>
      <c r="Q37" s="40"/>
      <c r="R37" s="40"/>
      <c r="S37" s="40"/>
      <c r="T37" s="40"/>
      <c r="U37" s="40">
        <f t="shared" si="19"/>
        <v>0</v>
      </c>
      <c r="V37" s="40"/>
      <c r="W37" s="42">
        <f t="shared" si="20"/>
        <v>0</v>
      </c>
      <c r="X37" s="49" t="str">
        <f t="shared" si="21"/>
        <v/>
      </c>
      <c r="Y37" s="44" t="str">
        <f t="shared" si="22"/>
        <v/>
      </c>
      <c r="Z37" s="44" t="str">
        <f t="shared" si="23"/>
        <v/>
      </c>
      <c r="AA37" s="44" t="str">
        <f t="shared" si="23"/>
        <v/>
      </c>
    </row>
    <row r="38" spans="2:27" ht="20.100000000000001" customHeight="1">
      <c r="B38" s="45">
        <v>4</v>
      </c>
      <c r="C38" s="46"/>
      <c r="D38" s="33"/>
      <c r="E38" s="47"/>
      <c r="F38" s="48"/>
      <c r="G38" s="38" t="str">
        <f t="shared" si="24"/>
        <v/>
      </c>
      <c r="H38" s="39"/>
      <c r="I38" s="40"/>
      <c r="J38" s="40"/>
      <c r="K38" s="40"/>
      <c r="L38" s="41"/>
      <c r="M38" s="41"/>
      <c r="N38" s="41"/>
      <c r="O38" s="40"/>
      <c r="P38" s="40"/>
      <c r="Q38" s="40"/>
      <c r="R38" s="40"/>
      <c r="S38" s="40"/>
      <c r="T38" s="40"/>
      <c r="U38" s="40">
        <f t="shared" si="19"/>
        <v>0</v>
      </c>
      <c r="V38" s="40"/>
      <c r="W38" s="42">
        <f t="shared" si="20"/>
        <v>0</v>
      </c>
      <c r="X38" s="49" t="str">
        <f t="shared" si="21"/>
        <v/>
      </c>
      <c r="Y38" s="44" t="str">
        <f t="shared" si="22"/>
        <v/>
      </c>
      <c r="Z38" s="44" t="str">
        <f t="shared" si="23"/>
        <v/>
      </c>
      <c r="AA38" s="44" t="str">
        <f t="shared" si="23"/>
        <v/>
      </c>
    </row>
    <row r="39" spans="2:27" ht="20.100000000000001" customHeight="1">
      <c r="B39" s="45">
        <v>5</v>
      </c>
      <c r="C39" s="46"/>
      <c r="D39" s="33"/>
      <c r="E39" s="47"/>
      <c r="F39" s="48"/>
      <c r="G39" s="38" t="str">
        <f t="shared" si="24"/>
        <v/>
      </c>
      <c r="H39" s="39"/>
      <c r="I39" s="40"/>
      <c r="J39" s="40"/>
      <c r="K39" s="40"/>
      <c r="L39" s="41"/>
      <c r="M39" s="41"/>
      <c r="N39" s="41"/>
      <c r="O39" s="40"/>
      <c r="P39" s="40"/>
      <c r="Q39" s="40"/>
      <c r="R39" s="40"/>
      <c r="S39" s="40"/>
      <c r="T39" s="40"/>
      <c r="U39" s="40">
        <f t="shared" si="19"/>
        <v>0</v>
      </c>
      <c r="V39" s="40"/>
      <c r="W39" s="42">
        <f t="shared" si="20"/>
        <v>0</v>
      </c>
      <c r="X39" s="49" t="str">
        <f t="shared" si="21"/>
        <v/>
      </c>
      <c r="Y39" s="44" t="str">
        <f t="shared" si="22"/>
        <v/>
      </c>
      <c r="Z39" s="44" t="str">
        <f t="shared" si="23"/>
        <v/>
      </c>
      <c r="AA39" s="44" t="str">
        <f t="shared" si="23"/>
        <v/>
      </c>
    </row>
    <row r="40" spans="2:27" ht="20.100000000000001" customHeight="1">
      <c r="B40" s="45">
        <v>6</v>
      </c>
      <c r="C40" s="46"/>
      <c r="D40" s="33"/>
      <c r="E40" s="47"/>
      <c r="F40" s="48"/>
      <c r="G40" s="38" t="str">
        <f t="shared" si="24"/>
        <v/>
      </c>
      <c r="H40" s="39"/>
      <c r="I40" s="40"/>
      <c r="J40" s="40"/>
      <c r="K40" s="40"/>
      <c r="L40" s="41"/>
      <c r="M40" s="41"/>
      <c r="N40" s="41"/>
      <c r="O40" s="40"/>
      <c r="P40" s="40"/>
      <c r="Q40" s="40"/>
      <c r="R40" s="40"/>
      <c r="S40" s="40"/>
      <c r="T40" s="40"/>
      <c r="U40" s="40">
        <f t="shared" ref="U40" si="25">SUM(I40:T40)</f>
        <v>0</v>
      </c>
      <c r="V40" s="40"/>
      <c r="W40" s="42">
        <f t="shared" si="20"/>
        <v>0</v>
      </c>
      <c r="X40" s="49" t="str">
        <f t="shared" si="21"/>
        <v/>
      </c>
      <c r="Y40" s="44" t="str">
        <f t="shared" si="22"/>
        <v/>
      </c>
      <c r="Z40" s="44" t="str">
        <f t="shared" si="23"/>
        <v/>
      </c>
      <c r="AA40" s="44" t="str">
        <f t="shared" si="23"/>
        <v/>
      </c>
    </row>
    <row r="41" spans="2:27" ht="20.100000000000001" customHeight="1">
      <c r="B41" s="45">
        <v>7</v>
      </c>
      <c r="C41" s="46"/>
      <c r="D41" s="33"/>
      <c r="E41" s="47"/>
      <c r="F41" s="48"/>
      <c r="G41" s="38" t="str">
        <f t="shared" si="24"/>
        <v/>
      </c>
      <c r="H41" s="39"/>
      <c r="I41" s="40"/>
      <c r="J41" s="40"/>
      <c r="K41" s="40"/>
      <c r="L41" s="41"/>
      <c r="M41" s="41"/>
      <c r="N41" s="41"/>
      <c r="O41" s="40"/>
      <c r="P41" s="40"/>
      <c r="Q41" s="40"/>
      <c r="R41" s="40"/>
      <c r="S41" s="40"/>
      <c r="T41" s="40"/>
      <c r="U41" s="40">
        <f t="shared" ref="U41:U44" si="26">SUM(I41:T41)</f>
        <v>0</v>
      </c>
      <c r="V41" s="40"/>
      <c r="W41" s="42">
        <f t="shared" si="20"/>
        <v>0</v>
      </c>
      <c r="X41" s="49" t="str">
        <f t="shared" si="21"/>
        <v/>
      </c>
      <c r="Y41" s="44" t="str">
        <f t="shared" si="22"/>
        <v/>
      </c>
      <c r="Z41" s="44" t="str">
        <f t="shared" si="23"/>
        <v/>
      </c>
      <c r="AA41" s="44" t="str">
        <f t="shared" si="23"/>
        <v/>
      </c>
    </row>
    <row r="42" spans="2:27" ht="20.100000000000001" customHeight="1">
      <c r="B42" s="45">
        <v>8</v>
      </c>
      <c r="C42" s="46"/>
      <c r="D42" s="33"/>
      <c r="E42" s="47"/>
      <c r="F42" s="48"/>
      <c r="G42" s="38" t="str">
        <f t="shared" si="24"/>
        <v/>
      </c>
      <c r="H42" s="39"/>
      <c r="I42" s="40"/>
      <c r="J42" s="40"/>
      <c r="K42" s="40"/>
      <c r="L42" s="41"/>
      <c r="M42" s="41"/>
      <c r="N42" s="41"/>
      <c r="O42" s="40"/>
      <c r="P42" s="40"/>
      <c r="Q42" s="40"/>
      <c r="R42" s="40"/>
      <c r="S42" s="40"/>
      <c r="T42" s="40"/>
      <c r="U42" s="40">
        <f t="shared" si="26"/>
        <v>0</v>
      </c>
      <c r="V42" s="40"/>
      <c r="W42" s="42">
        <f t="shared" si="20"/>
        <v>0</v>
      </c>
      <c r="X42" s="49" t="str">
        <f t="shared" si="21"/>
        <v/>
      </c>
      <c r="Y42" s="44" t="str">
        <f t="shared" si="22"/>
        <v/>
      </c>
      <c r="Z42" s="44" t="str">
        <f t="shared" si="23"/>
        <v/>
      </c>
      <c r="AA42" s="44" t="str">
        <f t="shared" si="23"/>
        <v/>
      </c>
    </row>
    <row r="43" spans="2:27" ht="20.100000000000001" customHeight="1">
      <c r="B43" s="45">
        <v>9</v>
      </c>
      <c r="C43" s="46"/>
      <c r="D43" s="33"/>
      <c r="E43" s="47"/>
      <c r="F43" s="48"/>
      <c r="G43" s="38" t="str">
        <f t="shared" si="24"/>
        <v/>
      </c>
      <c r="H43" s="39"/>
      <c r="I43" s="40"/>
      <c r="J43" s="40"/>
      <c r="K43" s="40"/>
      <c r="L43" s="41"/>
      <c r="M43" s="41"/>
      <c r="N43" s="41"/>
      <c r="O43" s="40"/>
      <c r="P43" s="40"/>
      <c r="Q43" s="40"/>
      <c r="R43" s="40"/>
      <c r="S43" s="40"/>
      <c r="T43" s="40"/>
      <c r="U43" s="40">
        <f t="shared" si="26"/>
        <v>0</v>
      </c>
      <c r="V43" s="40"/>
      <c r="W43" s="42">
        <f t="shared" si="20"/>
        <v>0</v>
      </c>
      <c r="X43" s="49" t="str">
        <f t="shared" si="21"/>
        <v/>
      </c>
      <c r="Y43" s="44" t="str">
        <f t="shared" si="22"/>
        <v/>
      </c>
      <c r="Z43" s="44" t="str">
        <f t="shared" si="23"/>
        <v/>
      </c>
      <c r="AA43" s="44" t="str">
        <f t="shared" si="23"/>
        <v/>
      </c>
    </row>
    <row r="44" spans="2:27" ht="20.100000000000001" customHeight="1">
      <c r="B44" s="45">
        <v>10</v>
      </c>
      <c r="C44" s="46"/>
      <c r="D44" s="33"/>
      <c r="E44" s="47"/>
      <c r="F44" s="48"/>
      <c r="G44" s="38" t="str">
        <f t="shared" si="24"/>
        <v/>
      </c>
      <c r="H44" s="39"/>
      <c r="I44" s="40"/>
      <c r="J44" s="40"/>
      <c r="K44" s="40"/>
      <c r="L44" s="41"/>
      <c r="M44" s="41"/>
      <c r="N44" s="41"/>
      <c r="O44" s="40"/>
      <c r="P44" s="40"/>
      <c r="Q44" s="40"/>
      <c r="R44" s="40"/>
      <c r="S44" s="40"/>
      <c r="T44" s="40"/>
      <c r="U44" s="40">
        <f t="shared" si="26"/>
        <v>0</v>
      </c>
      <c r="V44" s="40"/>
      <c r="W44" s="42">
        <f>SUM(U44,V44)</f>
        <v>0</v>
      </c>
      <c r="X44" s="49" t="str">
        <f t="shared" si="21"/>
        <v/>
      </c>
      <c r="Y44" s="44" t="str">
        <f t="shared" si="22"/>
        <v/>
      </c>
      <c r="Z44" s="44" t="str">
        <f t="shared" si="23"/>
        <v/>
      </c>
      <c r="AA44" s="44" t="str">
        <f t="shared" si="23"/>
        <v/>
      </c>
    </row>
    <row r="45" spans="2:27" ht="20.100000000000001" customHeight="1">
      <c r="B45" s="53"/>
      <c r="C45" s="54"/>
      <c r="D45" s="55"/>
      <c r="E45" s="56"/>
      <c r="F45" s="57"/>
      <c r="G45" s="38" t="str">
        <f t="shared" si="24"/>
        <v/>
      </c>
      <c r="H45" s="58"/>
      <c r="I45" s="59"/>
      <c r="J45" s="59"/>
      <c r="K45" s="59"/>
      <c r="L45" s="60"/>
      <c r="M45" s="60"/>
      <c r="N45" s="60"/>
      <c r="O45" s="59"/>
      <c r="P45" s="59"/>
      <c r="Q45" s="59"/>
      <c r="R45" s="59"/>
      <c r="S45" s="59"/>
      <c r="T45" s="59"/>
      <c r="U45" s="40">
        <f t="shared" ref="U45:U46" si="27">SUM(I45:T45)</f>
        <v>0</v>
      </c>
      <c r="V45" s="40"/>
      <c r="W45" s="42">
        <f t="shared" ref="W45:W46" si="28">SUM(U45,V45)</f>
        <v>0</v>
      </c>
      <c r="X45" s="49" t="str">
        <f t="shared" si="21"/>
        <v/>
      </c>
      <c r="Y45" s="44" t="str">
        <f t="shared" si="22"/>
        <v/>
      </c>
      <c r="Z45" s="44" t="str">
        <f t="shared" si="23"/>
        <v/>
      </c>
      <c r="AA45" s="44" t="str">
        <f t="shared" si="23"/>
        <v/>
      </c>
    </row>
    <row r="46" spans="2:27" ht="20.100000000000001" customHeight="1">
      <c r="B46" s="53"/>
      <c r="C46" s="54"/>
      <c r="D46" s="55"/>
      <c r="E46" s="56"/>
      <c r="F46" s="57"/>
      <c r="G46" s="38" t="str">
        <f t="shared" si="24"/>
        <v/>
      </c>
      <c r="H46" s="58"/>
      <c r="I46" s="59"/>
      <c r="J46" s="59"/>
      <c r="K46" s="59"/>
      <c r="L46" s="60"/>
      <c r="M46" s="60"/>
      <c r="N46" s="60"/>
      <c r="O46" s="59"/>
      <c r="P46" s="59"/>
      <c r="Q46" s="59"/>
      <c r="R46" s="59"/>
      <c r="S46" s="59"/>
      <c r="T46" s="59"/>
      <c r="U46" s="40">
        <f t="shared" si="27"/>
        <v>0</v>
      </c>
      <c r="V46" s="40"/>
      <c r="W46" s="42">
        <f t="shared" si="28"/>
        <v>0</v>
      </c>
      <c r="X46" s="49" t="str">
        <f t="shared" si="21"/>
        <v/>
      </c>
      <c r="Y46" s="44" t="str">
        <f t="shared" si="22"/>
        <v/>
      </c>
      <c r="Z46" s="44" t="str">
        <f t="shared" ref="Z46:AA46" si="29">IF($G46="","",IF(INT(E46)=E46,"ー","あり"))</f>
        <v/>
      </c>
      <c r="AA46" s="44" t="str">
        <f t="shared" si="29"/>
        <v/>
      </c>
    </row>
    <row r="47" spans="2:27" ht="20.100000000000001" customHeight="1" thickBot="1">
      <c r="B47" s="61" t="s">
        <v>116</v>
      </c>
      <c r="C47" s="62"/>
      <c r="D47" s="62"/>
      <c r="E47" s="63"/>
      <c r="F47" s="64"/>
      <c r="G47" s="65">
        <f>SUM(G34:G46)</f>
        <v>0</v>
      </c>
      <c r="H47" s="66"/>
      <c r="I47" s="67">
        <f t="shared" ref="I47:W47" si="30">SUM(I34:I46)</f>
        <v>0</v>
      </c>
      <c r="J47" s="67">
        <f t="shared" si="30"/>
        <v>0</v>
      </c>
      <c r="K47" s="67">
        <f t="shared" si="30"/>
        <v>0</v>
      </c>
      <c r="L47" s="68"/>
      <c r="M47" s="68"/>
      <c r="N47" s="68"/>
      <c r="O47" s="67">
        <f t="shared" si="30"/>
        <v>0</v>
      </c>
      <c r="P47" s="67">
        <f t="shared" si="30"/>
        <v>0</v>
      </c>
      <c r="Q47" s="67">
        <f t="shared" si="30"/>
        <v>0</v>
      </c>
      <c r="R47" s="67">
        <f t="shared" si="30"/>
        <v>0</v>
      </c>
      <c r="S47" s="67">
        <f t="shared" si="30"/>
        <v>0</v>
      </c>
      <c r="T47" s="67">
        <f t="shared" si="30"/>
        <v>0</v>
      </c>
      <c r="U47" s="67">
        <f t="shared" si="30"/>
        <v>0</v>
      </c>
      <c r="V47" s="67">
        <f>SUM(V34:V46)</f>
        <v>0</v>
      </c>
      <c r="W47" s="69">
        <f t="shared" si="30"/>
        <v>0</v>
      </c>
      <c r="X47" s="43" t="s">
        <v>115</v>
      </c>
      <c r="Y47" s="44" t="str">
        <f>IF($G47=0,"",IF(G47=W47,"○","×"))</f>
        <v/>
      </c>
      <c r="Z47" s="43" t="s">
        <v>115</v>
      </c>
      <c r="AA47" s="43" t="s">
        <v>115</v>
      </c>
    </row>
    <row r="48" spans="2:27" ht="20.100000000000001" customHeight="1">
      <c r="B48" s="802" t="s">
        <v>117</v>
      </c>
      <c r="C48" s="70" t="s">
        <v>118</v>
      </c>
      <c r="D48" s="71"/>
      <c r="E48" s="72"/>
      <c r="F48" s="73"/>
      <c r="G48" s="74"/>
      <c r="H48" s="75" t="s">
        <v>119</v>
      </c>
      <c r="I48" s="76"/>
      <c r="J48" s="76"/>
      <c r="K48" s="76"/>
      <c r="L48" s="77" t="str">
        <f>IF(G48="","",U48)</f>
        <v/>
      </c>
      <c r="M48" s="76"/>
      <c r="N48" s="76"/>
      <c r="O48" s="76"/>
      <c r="P48" s="76"/>
      <c r="Q48" s="76"/>
      <c r="R48" s="76"/>
      <c r="S48" s="76"/>
      <c r="T48" s="76"/>
      <c r="U48" s="77" t="str">
        <f>IF(OR($U$47=0,G48=""),"",ROUNDDOWN(G48*$U$47/$W$47,0))</f>
        <v/>
      </c>
      <c r="V48" s="77" t="str">
        <f>IF(U48="","",G48-U48)</f>
        <v/>
      </c>
      <c r="W48" s="78">
        <f>SUM(U48,V48)</f>
        <v>0</v>
      </c>
      <c r="X48" s="43" t="s">
        <v>115</v>
      </c>
      <c r="Y48" s="44" t="str">
        <f>IF($G48="","",IF(G48=W48,"○","×"))</f>
        <v/>
      </c>
      <c r="Z48" s="43" t="s">
        <v>115</v>
      </c>
      <c r="AA48" s="43" t="s">
        <v>115</v>
      </c>
    </row>
    <row r="49" spans="2:27" ht="20.100000000000001" customHeight="1">
      <c r="B49" s="803"/>
      <c r="C49" s="79" t="s">
        <v>120</v>
      </c>
      <c r="D49" s="80"/>
      <c r="E49" s="81"/>
      <c r="F49" s="82"/>
      <c r="G49" s="38"/>
      <c r="H49" s="83" t="s">
        <v>119</v>
      </c>
      <c r="I49" s="41"/>
      <c r="J49" s="41"/>
      <c r="K49" s="41"/>
      <c r="L49" s="41"/>
      <c r="M49" s="40" t="str">
        <f>IF(G49="","",U49)</f>
        <v/>
      </c>
      <c r="N49" s="41"/>
      <c r="O49" s="41"/>
      <c r="P49" s="41"/>
      <c r="Q49" s="41"/>
      <c r="R49" s="41"/>
      <c r="S49" s="41"/>
      <c r="T49" s="41"/>
      <c r="U49" s="40" t="str">
        <f>IF(OR($U$47=0,G49=""),"",ROUNDDOWN(G49*$U$47/$W$47,0))</f>
        <v/>
      </c>
      <c r="V49" s="40" t="str">
        <f t="shared" ref="V49:V52" si="31">IF(U49="","",G49-U49)</f>
        <v/>
      </c>
      <c r="W49" s="42">
        <f t="shared" ref="W49:W52" si="32">SUM(U49,V49)</f>
        <v>0</v>
      </c>
      <c r="X49" s="43" t="s">
        <v>115</v>
      </c>
      <c r="Y49" s="44" t="str">
        <f t="shared" ref="Y49:Y52" si="33">IF($G49="","",IF(G49=W49,"○","×"))</f>
        <v/>
      </c>
      <c r="Z49" s="43" t="s">
        <v>115</v>
      </c>
      <c r="AA49" s="43" t="s">
        <v>115</v>
      </c>
    </row>
    <row r="50" spans="2:27" ht="20.100000000000001" customHeight="1" thickBot="1">
      <c r="B50" s="804"/>
      <c r="C50" s="84" t="s">
        <v>121</v>
      </c>
      <c r="D50" s="85"/>
      <c r="E50" s="86"/>
      <c r="F50" s="87"/>
      <c r="G50" s="65"/>
      <c r="H50" s="88" t="s">
        <v>119</v>
      </c>
      <c r="I50" s="68"/>
      <c r="J50" s="68"/>
      <c r="K50" s="68"/>
      <c r="L50" s="68"/>
      <c r="M50" s="68"/>
      <c r="N50" s="67" t="str">
        <f>IF(G50="","",U50)</f>
        <v/>
      </c>
      <c r="O50" s="68"/>
      <c r="P50" s="68"/>
      <c r="Q50" s="68"/>
      <c r="R50" s="68"/>
      <c r="S50" s="68"/>
      <c r="T50" s="68"/>
      <c r="U50" s="67" t="str">
        <f t="shared" ref="U50:U52" si="34">IF(OR($U$47=0,G50=""),"",ROUNDDOWN(G50*$U$47/$W$47,0))</f>
        <v/>
      </c>
      <c r="V50" s="67" t="str">
        <f t="shared" si="31"/>
        <v/>
      </c>
      <c r="W50" s="69">
        <f t="shared" si="32"/>
        <v>0</v>
      </c>
      <c r="X50" s="43" t="s">
        <v>115</v>
      </c>
      <c r="Y50" s="44" t="str">
        <f t="shared" si="33"/>
        <v/>
      </c>
      <c r="Z50" s="43" t="s">
        <v>115</v>
      </c>
      <c r="AA50" s="43" t="s">
        <v>115</v>
      </c>
    </row>
    <row r="51" spans="2:27" ht="20.100000000000001" customHeight="1">
      <c r="B51" s="89"/>
      <c r="C51" s="90" t="s">
        <v>122</v>
      </c>
      <c r="D51" s="91"/>
      <c r="E51" s="92"/>
      <c r="F51" s="93"/>
      <c r="G51" s="94"/>
      <c r="H51" s="95" t="s">
        <v>119</v>
      </c>
      <c r="I51" s="96"/>
      <c r="J51" s="96"/>
      <c r="K51" s="96"/>
      <c r="L51" s="96"/>
      <c r="M51" s="96"/>
      <c r="N51" s="96"/>
      <c r="O51" s="96"/>
      <c r="P51" s="96"/>
      <c r="Q51" s="97" t="str">
        <f>IF(G51="","",U51)</f>
        <v/>
      </c>
      <c r="R51" s="96"/>
      <c r="S51" s="96"/>
      <c r="T51" s="96"/>
      <c r="U51" s="97" t="str">
        <f t="shared" si="34"/>
        <v/>
      </c>
      <c r="V51" s="97" t="str">
        <f t="shared" si="31"/>
        <v/>
      </c>
      <c r="W51" s="98">
        <f t="shared" si="32"/>
        <v>0</v>
      </c>
      <c r="X51" s="43" t="s">
        <v>115</v>
      </c>
      <c r="Y51" s="44" t="str">
        <f t="shared" si="33"/>
        <v/>
      </c>
      <c r="Z51" s="43" t="s">
        <v>115</v>
      </c>
      <c r="AA51" s="43" t="s">
        <v>115</v>
      </c>
    </row>
    <row r="52" spans="2:27" ht="20.100000000000001" customHeight="1">
      <c r="B52" s="99"/>
      <c r="C52" s="100" t="s">
        <v>123</v>
      </c>
      <c r="D52" s="80"/>
      <c r="E52" s="81"/>
      <c r="F52" s="82"/>
      <c r="G52" s="38"/>
      <c r="H52" s="83"/>
      <c r="I52" s="41"/>
      <c r="J52" s="41"/>
      <c r="K52" s="41"/>
      <c r="L52" s="41"/>
      <c r="M52" s="41"/>
      <c r="N52" s="41"/>
      <c r="O52" s="41"/>
      <c r="P52" s="41"/>
      <c r="Q52" s="40" t="str">
        <f>IF(G52="","",U52)</f>
        <v/>
      </c>
      <c r="R52" s="41"/>
      <c r="S52" s="41"/>
      <c r="T52" s="41"/>
      <c r="U52" s="40" t="str">
        <f t="shared" si="34"/>
        <v/>
      </c>
      <c r="V52" s="40" t="str">
        <f t="shared" si="31"/>
        <v/>
      </c>
      <c r="W52" s="42">
        <f t="shared" si="32"/>
        <v>0</v>
      </c>
      <c r="X52" s="43" t="s">
        <v>115</v>
      </c>
      <c r="Y52" s="44" t="str">
        <f t="shared" si="33"/>
        <v/>
      </c>
      <c r="Z52" s="43" t="s">
        <v>115</v>
      </c>
      <c r="AA52" s="43" t="s">
        <v>115</v>
      </c>
    </row>
    <row r="53" spans="2:27" ht="20.100000000000001" customHeight="1" thickBot="1">
      <c r="B53" s="61" t="s">
        <v>116</v>
      </c>
      <c r="C53" s="101"/>
      <c r="D53" s="101"/>
      <c r="E53" s="102"/>
      <c r="F53" s="102"/>
      <c r="G53" s="65">
        <f>SUM(G48:G52)</f>
        <v>0</v>
      </c>
      <c r="H53" s="103"/>
      <c r="I53" s="68"/>
      <c r="J53" s="68"/>
      <c r="K53" s="68"/>
      <c r="L53" s="67">
        <f t="shared" ref="L53:V53" si="35">SUM(L48:L52)</f>
        <v>0</v>
      </c>
      <c r="M53" s="67">
        <f t="shared" si="35"/>
        <v>0</v>
      </c>
      <c r="N53" s="67">
        <f t="shared" si="35"/>
        <v>0</v>
      </c>
      <c r="O53" s="67">
        <f t="shared" si="35"/>
        <v>0</v>
      </c>
      <c r="P53" s="67">
        <f t="shared" si="35"/>
        <v>0</v>
      </c>
      <c r="Q53" s="67">
        <f t="shared" si="35"/>
        <v>0</v>
      </c>
      <c r="R53" s="67">
        <f t="shared" si="35"/>
        <v>0</v>
      </c>
      <c r="S53" s="67">
        <f t="shared" si="35"/>
        <v>0</v>
      </c>
      <c r="T53" s="67">
        <f t="shared" si="35"/>
        <v>0</v>
      </c>
      <c r="U53" s="67">
        <f t="shared" si="35"/>
        <v>0</v>
      </c>
      <c r="V53" s="67">
        <f t="shared" si="35"/>
        <v>0</v>
      </c>
      <c r="W53" s="67">
        <f>SUM(W48:W52)</f>
        <v>0</v>
      </c>
      <c r="X53" s="43" t="s">
        <v>115</v>
      </c>
      <c r="Y53" s="44" t="str">
        <f>IF($G53=0,"",IF(G53=W53,"○","×"))</f>
        <v/>
      </c>
      <c r="Z53" s="43" t="s">
        <v>115</v>
      </c>
      <c r="AA53" s="43" t="s">
        <v>115</v>
      </c>
    </row>
    <row r="54" spans="2:27" ht="20.100000000000001" customHeight="1" thickBot="1">
      <c r="B54" s="104" t="s">
        <v>147</v>
      </c>
      <c r="C54" s="105"/>
      <c r="D54" s="105"/>
      <c r="E54" s="106"/>
      <c r="F54" s="106"/>
      <c r="G54" s="107">
        <f>SUM(G47,G53)</f>
        <v>0</v>
      </c>
      <c r="H54" s="108"/>
      <c r="I54" s="109">
        <f t="shared" ref="I54:V54" si="36">SUM(I47,I53)</f>
        <v>0</v>
      </c>
      <c r="J54" s="109">
        <f t="shared" si="36"/>
        <v>0</v>
      </c>
      <c r="K54" s="109">
        <f t="shared" si="36"/>
        <v>0</v>
      </c>
      <c r="L54" s="109">
        <f t="shared" si="36"/>
        <v>0</v>
      </c>
      <c r="M54" s="109">
        <f t="shared" si="36"/>
        <v>0</v>
      </c>
      <c r="N54" s="109">
        <f t="shared" si="36"/>
        <v>0</v>
      </c>
      <c r="O54" s="109">
        <f t="shared" si="36"/>
        <v>0</v>
      </c>
      <c r="P54" s="109">
        <f t="shared" si="36"/>
        <v>0</v>
      </c>
      <c r="Q54" s="109">
        <f t="shared" si="36"/>
        <v>0</v>
      </c>
      <c r="R54" s="109">
        <f t="shared" si="36"/>
        <v>0</v>
      </c>
      <c r="S54" s="109">
        <f t="shared" si="36"/>
        <v>0</v>
      </c>
      <c r="T54" s="109">
        <f t="shared" si="36"/>
        <v>0</v>
      </c>
      <c r="U54" s="109">
        <f t="shared" si="36"/>
        <v>0</v>
      </c>
      <c r="V54" s="109">
        <f t="shared" si="36"/>
        <v>0</v>
      </c>
      <c r="W54" s="109">
        <f>SUM(W47,W53)</f>
        <v>0</v>
      </c>
      <c r="X54" s="43" t="s">
        <v>115</v>
      </c>
      <c r="Y54" s="44" t="str">
        <f>IF($G54=0,"",IF(G54=W54,"○","×"))</f>
        <v/>
      </c>
      <c r="Z54" s="43" t="s">
        <v>115</v>
      </c>
      <c r="AA54" s="43" t="s">
        <v>115</v>
      </c>
    </row>
    <row r="55" spans="2:27" ht="20.100000000000001" customHeight="1">
      <c r="B55" s="110" t="s">
        <v>124</v>
      </c>
      <c r="C55" s="111"/>
      <c r="D55" s="111"/>
      <c r="E55" s="112"/>
      <c r="F55" s="113"/>
      <c r="G55" s="114">
        <f>SUM(G33,G54)</f>
        <v>0</v>
      </c>
      <c r="H55" s="115"/>
      <c r="I55" s="116">
        <f>SUM(I33,I54)</f>
        <v>0</v>
      </c>
      <c r="J55" s="116">
        <f t="shared" ref="J55:W55" si="37">SUM(J33,J54)</f>
        <v>0</v>
      </c>
      <c r="K55" s="116">
        <f t="shared" si="37"/>
        <v>0</v>
      </c>
      <c r="L55" s="116">
        <f t="shared" si="37"/>
        <v>0</v>
      </c>
      <c r="M55" s="116">
        <f t="shared" si="37"/>
        <v>0</v>
      </c>
      <c r="N55" s="116">
        <f t="shared" si="37"/>
        <v>0</v>
      </c>
      <c r="O55" s="116">
        <f t="shared" si="37"/>
        <v>0</v>
      </c>
      <c r="P55" s="116">
        <f t="shared" si="37"/>
        <v>0</v>
      </c>
      <c r="Q55" s="116">
        <f t="shared" si="37"/>
        <v>0</v>
      </c>
      <c r="R55" s="116">
        <f t="shared" si="37"/>
        <v>0</v>
      </c>
      <c r="S55" s="116">
        <f t="shared" si="37"/>
        <v>0</v>
      </c>
      <c r="T55" s="116">
        <f t="shared" si="37"/>
        <v>0</v>
      </c>
      <c r="U55" s="97">
        <f t="shared" si="37"/>
        <v>0</v>
      </c>
      <c r="V55" s="97">
        <f t="shared" si="37"/>
        <v>0</v>
      </c>
      <c r="W55" s="98">
        <f t="shared" si="37"/>
        <v>0</v>
      </c>
    </row>
    <row r="56" spans="2:27" ht="20.100000000000001" customHeight="1">
      <c r="B56" s="117"/>
      <c r="C56" s="118"/>
      <c r="D56" s="118"/>
      <c r="E56" s="119"/>
      <c r="F56" s="120"/>
      <c r="G56" s="121"/>
      <c r="H56" s="120"/>
      <c r="I56" s="122"/>
      <c r="J56" s="122"/>
      <c r="K56" s="122"/>
      <c r="L56" s="122"/>
      <c r="M56" s="123" t="s">
        <v>126</v>
      </c>
      <c r="N56" s="97">
        <f>SUM(I55:N55)</f>
        <v>0</v>
      </c>
      <c r="O56" s="122"/>
      <c r="P56" s="124" t="s">
        <v>127</v>
      </c>
      <c r="Q56" s="97">
        <f>SUM(I55:Q55)</f>
        <v>0</v>
      </c>
      <c r="R56" s="122"/>
      <c r="S56" s="122"/>
      <c r="T56" s="122"/>
      <c r="U56" s="122"/>
      <c r="V56" s="123" t="s">
        <v>128</v>
      </c>
      <c r="W56" s="42">
        <v>0</v>
      </c>
    </row>
    <row r="57" spans="2:27" ht="20.100000000000001" customHeight="1">
      <c r="S57" s="122"/>
      <c r="T57" s="122"/>
      <c r="U57" s="122"/>
      <c r="V57" s="127" t="s">
        <v>129</v>
      </c>
      <c r="W57" s="42">
        <f>W55+W56</f>
        <v>0</v>
      </c>
    </row>
    <row r="58" spans="2:27" ht="20.100000000000001" customHeight="1">
      <c r="C58" s="128" t="s">
        <v>130</v>
      </c>
    </row>
    <row r="59" spans="2:27" ht="18" customHeight="1"/>
    <row r="60" spans="2:27" ht="18" customHeight="1"/>
  </sheetData>
  <mergeCells count="29">
    <mergeCell ref="B27:B29"/>
    <mergeCell ref="B48:B50"/>
    <mergeCell ref="O6:O7"/>
    <mergeCell ref="P6:P7"/>
    <mergeCell ref="Q6:Q7"/>
    <mergeCell ref="B8:C8"/>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3"/>
  <conditionalFormatting sqref="H9:H25 H35:H46">
    <cfRule type="expression" dxfId="5" priority="4">
      <formula>G9&lt;&gt;""</formula>
    </cfRule>
  </conditionalFormatting>
  <conditionalFormatting sqref="H27:H31">
    <cfRule type="expression" dxfId="4" priority="3">
      <formula>G27&lt;&gt;""</formula>
    </cfRule>
  </conditionalFormatting>
  <conditionalFormatting sqref="H48:H52">
    <cfRule type="expression" dxfId="3" priority="1">
      <formula>G48&lt;&gt;""</formula>
    </cfRule>
  </conditionalFormatting>
  <dataValidations count="2">
    <dataValidation imeMode="off" allowBlank="1" showInputMessage="1" showErrorMessage="1" sqref="V27:V31 V48:V52 V8:V25 E27:T31 E48:T52 E8:T25 E34:T46 V34:V46"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7C54-2297-4DB4-AF0F-856A9B332740}">
  <sheetPr codeName="Sheet4">
    <tabColor theme="9"/>
    <pageSetUpPr fitToPage="1"/>
  </sheetPr>
  <dimension ref="B1:V29"/>
  <sheetViews>
    <sheetView workbookViewId="0">
      <selection activeCell="G12" sqref="G12:L25"/>
    </sheetView>
  </sheetViews>
  <sheetFormatPr defaultColWidth="10.875" defaultRowHeight="13.5"/>
  <cols>
    <col min="1" max="1" width="5.625" style="1" customWidth="1"/>
    <col min="2" max="2" width="17.25" style="1" customWidth="1"/>
    <col min="3" max="3" width="23" style="1" customWidth="1"/>
    <col min="4" max="4" width="3.375" style="1" customWidth="1"/>
    <col min="5" max="5" width="23" style="1" customWidth="1"/>
    <col min="6" max="6" width="3" style="1" customWidth="1"/>
    <col min="7" max="7" width="5.875" style="1" customWidth="1"/>
    <col min="8" max="8" width="7.625" style="1" customWidth="1"/>
    <col min="9" max="9" width="10.75" style="1" customWidth="1"/>
    <col min="10" max="10" width="4" style="1" customWidth="1"/>
    <col min="11" max="11" width="23" style="1" customWidth="1"/>
    <col min="12" max="12" width="3.875" style="1" customWidth="1"/>
    <col min="13" max="13" width="7.125" style="1" customWidth="1"/>
    <col min="14" max="19" width="10.875" style="1"/>
    <col min="20" max="20" width="12.5" style="1" customWidth="1"/>
    <col min="21" max="21" width="16.125" style="1" customWidth="1"/>
    <col min="22" max="22" width="12.5" style="1" customWidth="1"/>
    <col min="23" max="16384" width="10.875" style="1"/>
  </cols>
  <sheetData>
    <row r="1" spans="2:22" ht="23.25" customHeight="1">
      <c r="B1" s="234" t="s">
        <v>44</v>
      </c>
      <c r="C1" s="235"/>
      <c r="D1" s="235"/>
      <c r="E1" s="235"/>
      <c r="F1" s="235"/>
      <c r="G1" s="235"/>
      <c r="H1" s="235"/>
      <c r="I1" s="235"/>
      <c r="J1" s="235"/>
      <c r="K1" s="235"/>
      <c r="L1" s="235"/>
    </row>
    <row r="2" spans="2:22" ht="42" customHeight="1">
      <c r="B2" s="718" t="s">
        <v>284</v>
      </c>
      <c r="C2" s="718"/>
      <c r="D2" s="718"/>
      <c r="E2" s="718"/>
      <c r="F2" s="718"/>
      <c r="G2" s="718"/>
      <c r="H2" s="718"/>
      <c r="I2" s="718"/>
      <c r="J2" s="718"/>
      <c r="K2" s="718"/>
      <c r="L2" s="718"/>
    </row>
    <row r="3" spans="2:22" ht="30" customHeight="1" thickBot="1">
      <c r="B3" s="236" t="s">
        <v>45</v>
      </c>
      <c r="C3" s="719" t="str">
        <f>IF('B-1実施計画'!V19="","",'B-1実施計画'!V19)</f>
        <v/>
      </c>
      <c r="D3" s="719"/>
      <c r="E3" s="719"/>
      <c r="F3" s="719"/>
      <c r="G3" s="719"/>
      <c r="H3" s="719"/>
      <c r="I3" s="719"/>
      <c r="J3" s="719"/>
      <c r="K3" s="719"/>
      <c r="L3" s="232"/>
      <c r="M3" s="227"/>
      <c r="T3" s="2"/>
      <c r="U3" s="2"/>
      <c r="V3" s="2"/>
    </row>
    <row r="4" spans="2:22" ht="30" customHeight="1">
      <c r="B4" s="227"/>
      <c r="C4" s="227"/>
      <c r="D4" s="228"/>
      <c r="E4" s="228"/>
      <c r="F4" s="228"/>
      <c r="G4" s="228"/>
      <c r="H4" s="228"/>
      <c r="I4" s="229"/>
      <c r="J4" s="229"/>
      <c r="K4" s="230"/>
      <c r="L4" s="232"/>
      <c r="M4" s="227"/>
      <c r="T4" s="2"/>
      <c r="U4" s="2"/>
      <c r="V4" s="2"/>
    </row>
    <row r="5" spans="2:22" ht="30" customHeight="1" thickBot="1">
      <c r="B5" s="228"/>
      <c r="C5" s="228"/>
      <c r="D5" s="228"/>
      <c r="E5" s="228"/>
      <c r="F5" s="228"/>
      <c r="G5" s="231"/>
      <c r="H5" s="720"/>
      <c r="I5" s="720"/>
      <c r="J5" s="720"/>
      <c r="K5" s="720"/>
      <c r="L5" s="231"/>
      <c r="M5" s="233"/>
      <c r="T5" s="3"/>
      <c r="U5" s="3"/>
      <c r="V5" s="3"/>
    </row>
    <row r="6" spans="2:22" ht="50.1" customHeight="1">
      <c r="B6" s="721" t="s">
        <v>46</v>
      </c>
      <c r="C6" s="724" t="s">
        <v>47</v>
      </c>
      <c r="D6" s="725"/>
      <c r="E6" s="724" t="s">
        <v>48</v>
      </c>
      <c r="F6" s="726"/>
      <c r="G6" s="724" t="s">
        <v>49</v>
      </c>
      <c r="H6" s="727"/>
      <c r="I6" s="727"/>
      <c r="J6" s="725"/>
      <c r="K6" s="724" t="s">
        <v>50</v>
      </c>
      <c r="L6" s="728"/>
    </row>
    <row r="7" spans="2:22" ht="50.1" customHeight="1">
      <c r="B7" s="722"/>
      <c r="C7" s="418">
        <f>'C-2②経費内訳表（２年目）'!W57</f>
        <v>0</v>
      </c>
      <c r="D7" s="5" t="s">
        <v>51</v>
      </c>
      <c r="E7" s="419">
        <v>0</v>
      </c>
      <c r="F7" s="5" t="s">
        <v>51</v>
      </c>
      <c r="G7" s="729">
        <f>C7-E7</f>
        <v>0</v>
      </c>
      <c r="H7" s="730"/>
      <c r="I7" s="731"/>
      <c r="J7" s="5" t="s">
        <v>51</v>
      </c>
      <c r="K7" s="4">
        <f>E26</f>
        <v>0</v>
      </c>
      <c r="L7" s="6" t="s">
        <v>51</v>
      </c>
    </row>
    <row r="8" spans="2:22" ht="50.1" customHeight="1">
      <c r="B8" s="722"/>
      <c r="C8" s="732" t="s">
        <v>52</v>
      </c>
      <c r="D8" s="733"/>
      <c r="E8" s="732" t="s">
        <v>53</v>
      </c>
      <c r="F8" s="734"/>
      <c r="G8" s="732" t="s">
        <v>54</v>
      </c>
      <c r="H8" s="735"/>
      <c r="I8" s="735"/>
      <c r="J8" s="733"/>
      <c r="K8" s="732" t="s">
        <v>55</v>
      </c>
      <c r="L8" s="736"/>
    </row>
    <row r="9" spans="2:22" ht="50.1" customHeight="1" thickBot="1">
      <c r="B9" s="723"/>
      <c r="C9" s="8">
        <f>IF(K7="","",K7)</f>
        <v>0</v>
      </c>
      <c r="D9" s="7" t="s">
        <v>51</v>
      </c>
      <c r="E9" s="8">
        <f>MIN(K7,C9)</f>
        <v>0</v>
      </c>
      <c r="F9" s="9" t="s">
        <v>51</v>
      </c>
      <c r="G9" s="737">
        <f>MIN(G7,E9)</f>
        <v>0</v>
      </c>
      <c r="H9" s="738"/>
      <c r="I9" s="739"/>
      <c r="J9" s="9" t="s">
        <v>51</v>
      </c>
      <c r="K9" s="8">
        <f>ROUNDDOWN(G9/3,-3)</f>
        <v>0</v>
      </c>
      <c r="L9" s="10" t="s">
        <v>51</v>
      </c>
    </row>
    <row r="10" spans="2:22" ht="27" customHeight="1" thickBot="1">
      <c r="B10" s="704" t="s">
        <v>56</v>
      </c>
      <c r="C10" s="705"/>
      <c r="D10" s="705"/>
      <c r="E10" s="705"/>
      <c r="F10" s="705"/>
      <c r="G10" s="705"/>
      <c r="H10" s="705"/>
      <c r="I10" s="705"/>
      <c r="J10" s="705"/>
      <c r="K10" s="705"/>
      <c r="L10" s="706"/>
    </row>
    <row r="11" spans="2:22" ht="18" customHeight="1">
      <c r="B11" s="11" t="s">
        <v>57</v>
      </c>
      <c r="C11" s="707" t="s">
        <v>58</v>
      </c>
      <c r="D11" s="708"/>
      <c r="E11" s="807" t="s">
        <v>59</v>
      </c>
      <c r="F11" s="808"/>
      <c r="G11" s="809" t="s">
        <v>60</v>
      </c>
      <c r="H11" s="809"/>
      <c r="I11" s="809"/>
      <c r="J11" s="809"/>
      <c r="K11" s="809"/>
      <c r="L11" s="810"/>
    </row>
    <row r="12" spans="2:22" ht="18" customHeight="1">
      <c r="B12" s="12" t="s">
        <v>61</v>
      </c>
      <c r="C12" s="712" t="s">
        <v>62</v>
      </c>
      <c r="D12" s="713"/>
      <c r="E12" s="714">
        <f>'C-2②経費内訳表（２年目）'!I55</f>
        <v>0</v>
      </c>
      <c r="F12" s="715"/>
      <c r="G12" s="758" t="s">
        <v>63</v>
      </c>
      <c r="H12" s="759"/>
      <c r="I12" s="759"/>
      <c r="J12" s="759"/>
      <c r="K12" s="759"/>
      <c r="L12" s="760"/>
    </row>
    <row r="13" spans="2:22" ht="18" customHeight="1">
      <c r="B13" s="13" t="s">
        <v>64</v>
      </c>
      <c r="C13" s="700" t="s">
        <v>65</v>
      </c>
      <c r="D13" s="701"/>
      <c r="E13" s="702">
        <f>'C-2②経費内訳表（２年目）'!J55</f>
        <v>0</v>
      </c>
      <c r="F13" s="703"/>
      <c r="G13" s="761"/>
      <c r="H13" s="762"/>
      <c r="I13" s="762"/>
      <c r="J13" s="762"/>
      <c r="K13" s="762"/>
      <c r="L13" s="763"/>
    </row>
    <row r="14" spans="2:22" ht="18" customHeight="1">
      <c r="B14" s="13" t="s">
        <v>64</v>
      </c>
      <c r="C14" s="700" t="s">
        <v>66</v>
      </c>
      <c r="D14" s="701"/>
      <c r="E14" s="716">
        <f>'C-2②経費内訳表（２年目）'!K55</f>
        <v>0</v>
      </c>
      <c r="F14" s="717"/>
      <c r="G14" s="761"/>
      <c r="H14" s="762"/>
      <c r="I14" s="762"/>
      <c r="J14" s="762"/>
      <c r="K14" s="762"/>
      <c r="L14" s="763"/>
    </row>
    <row r="15" spans="2:22" ht="18" customHeight="1">
      <c r="B15" s="13" t="s">
        <v>64</v>
      </c>
      <c r="C15" s="700" t="s">
        <v>67</v>
      </c>
      <c r="D15" s="701"/>
      <c r="E15" s="716">
        <f>'C-2②経費内訳表（２年目）'!L55</f>
        <v>0</v>
      </c>
      <c r="F15" s="717"/>
      <c r="G15" s="761"/>
      <c r="H15" s="762"/>
      <c r="I15" s="762"/>
      <c r="J15" s="762"/>
      <c r="K15" s="762"/>
      <c r="L15" s="763"/>
    </row>
    <row r="16" spans="2:22" ht="18" customHeight="1">
      <c r="B16" s="13" t="s">
        <v>64</v>
      </c>
      <c r="C16" s="700" t="s">
        <v>68</v>
      </c>
      <c r="D16" s="701"/>
      <c r="E16" s="716">
        <f>'C-2②経費内訳表（２年目）'!M55</f>
        <v>0</v>
      </c>
      <c r="F16" s="717"/>
      <c r="G16" s="761"/>
      <c r="H16" s="762"/>
      <c r="I16" s="762"/>
      <c r="J16" s="762"/>
      <c r="K16" s="762"/>
      <c r="L16" s="763"/>
    </row>
    <row r="17" spans="2:20" ht="18" customHeight="1">
      <c r="B17" s="13" t="s">
        <v>64</v>
      </c>
      <c r="C17" s="700" t="s">
        <v>69</v>
      </c>
      <c r="D17" s="701"/>
      <c r="E17" s="716">
        <f>'C-2②経費内訳表（２年目）'!N55</f>
        <v>0</v>
      </c>
      <c r="F17" s="717"/>
      <c r="G17" s="761"/>
      <c r="H17" s="762"/>
      <c r="I17" s="762"/>
      <c r="J17" s="762"/>
      <c r="K17" s="762"/>
      <c r="L17" s="763"/>
    </row>
    <row r="18" spans="2:20" ht="18" customHeight="1">
      <c r="B18" s="14" t="s">
        <v>70</v>
      </c>
      <c r="C18" s="700" t="s">
        <v>71</v>
      </c>
      <c r="D18" s="701"/>
      <c r="E18" s="716">
        <f>'C-2②経費内訳表（２年目）'!O55</f>
        <v>0</v>
      </c>
      <c r="F18" s="717"/>
      <c r="G18" s="761"/>
      <c r="H18" s="762"/>
      <c r="I18" s="762"/>
      <c r="J18" s="762"/>
      <c r="K18" s="762"/>
      <c r="L18" s="763"/>
    </row>
    <row r="19" spans="2:20" ht="18" customHeight="1">
      <c r="B19" s="13" t="s">
        <v>72</v>
      </c>
      <c r="C19" s="700" t="s">
        <v>71</v>
      </c>
      <c r="D19" s="701"/>
      <c r="E19" s="716">
        <f>'C-2②経費内訳表（２年目）'!P55</f>
        <v>0</v>
      </c>
      <c r="F19" s="717"/>
      <c r="G19" s="761"/>
      <c r="H19" s="762"/>
      <c r="I19" s="762"/>
      <c r="J19" s="762"/>
      <c r="K19" s="762"/>
      <c r="L19" s="763"/>
    </row>
    <row r="20" spans="2:20" ht="18" customHeight="1">
      <c r="B20" s="13" t="s">
        <v>73</v>
      </c>
      <c r="C20" s="700" t="s">
        <v>71</v>
      </c>
      <c r="D20" s="701"/>
      <c r="E20" s="716">
        <f>'C-2②経費内訳表（２年目）'!Q55</f>
        <v>0</v>
      </c>
      <c r="F20" s="717"/>
      <c r="G20" s="761"/>
      <c r="H20" s="762"/>
      <c r="I20" s="762"/>
      <c r="J20" s="762"/>
      <c r="K20" s="762"/>
      <c r="L20" s="763"/>
    </row>
    <row r="21" spans="2:20" ht="18" customHeight="1">
      <c r="B21" s="13" t="s">
        <v>74</v>
      </c>
      <c r="C21" s="700" t="s">
        <v>71</v>
      </c>
      <c r="D21" s="701"/>
      <c r="E21" s="716">
        <f>'C-2②経費内訳表（２年目）'!R55</f>
        <v>0</v>
      </c>
      <c r="F21" s="717"/>
      <c r="G21" s="761"/>
      <c r="H21" s="762"/>
      <c r="I21" s="762"/>
      <c r="J21" s="762"/>
      <c r="K21" s="762"/>
      <c r="L21" s="763"/>
    </row>
    <row r="22" spans="2:20" ht="18" customHeight="1">
      <c r="B22" s="13" t="s">
        <v>75</v>
      </c>
      <c r="C22" s="700" t="s">
        <v>71</v>
      </c>
      <c r="D22" s="701"/>
      <c r="E22" s="716">
        <f>'C-2②経費内訳表（２年目）'!S55</f>
        <v>0</v>
      </c>
      <c r="F22" s="717"/>
      <c r="G22" s="761"/>
      <c r="H22" s="762"/>
      <c r="I22" s="762"/>
      <c r="J22" s="762"/>
      <c r="K22" s="762"/>
      <c r="L22" s="763"/>
    </row>
    <row r="23" spans="2:20" ht="18" customHeight="1">
      <c r="B23" s="15" t="s">
        <v>76</v>
      </c>
      <c r="C23" s="700" t="s">
        <v>71</v>
      </c>
      <c r="D23" s="701"/>
      <c r="E23" s="716">
        <f>'C-2②経費内訳表（２年目）'!T55</f>
        <v>0</v>
      </c>
      <c r="F23" s="717"/>
      <c r="G23" s="761"/>
      <c r="H23" s="762"/>
      <c r="I23" s="762"/>
      <c r="J23" s="762"/>
      <c r="K23" s="762"/>
      <c r="L23" s="763"/>
    </row>
    <row r="24" spans="2:20" ht="18" customHeight="1">
      <c r="B24" s="811" t="s">
        <v>77</v>
      </c>
      <c r="C24" s="812"/>
      <c r="D24" s="813"/>
      <c r="E24" s="814">
        <f>SUM(E12:E23)</f>
        <v>0</v>
      </c>
      <c r="F24" s="815"/>
      <c r="G24" s="761"/>
      <c r="H24" s="762"/>
      <c r="I24" s="762"/>
      <c r="J24" s="762"/>
      <c r="K24" s="762"/>
      <c r="L24" s="763"/>
    </row>
    <row r="25" spans="2:20" ht="19.5" customHeight="1" thickBot="1">
      <c r="B25" s="811" t="s">
        <v>78</v>
      </c>
      <c r="C25" s="812"/>
      <c r="D25" s="813"/>
      <c r="E25" s="751">
        <f>'C-2②経費内訳表（２年目）'!W56</f>
        <v>0</v>
      </c>
      <c r="F25" s="752"/>
      <c r="G25" s="764"/>
      <c r="H25" s="765"/>
      <c r="I25" s="765"/>
      <c r="J25" s="765"/>
      <c r="K25" s="765"/>
      <c r="L25" s="766"/>
    </row>
    <row r="26" spans="2:20" ht="18.75" thickTop="1" thickBot="1">
      <c r="B26" s="753" t="s">
        <v>79</v>
      </c>
      <c r="C26" s="754"/>
      <c r="D26" s="755"/>
      <c r="E26" s="756">
        <f>E24+E25</f>
        <v>0</v>
      </c>
      <c r="F26" s="757"/>
      <c r="G26" s="740"/>
      <c r="H26" s="741"/>
      <c r="I26" s="741"/>
      <c r="J26" s="741"/>
      <c r="K26" s="741"/>
      <c r="L26" s="742"/>
      <c r="M26" s="182" t="str">
        <f>IF(E26=0,"",IF(E26='C-2②経費内訳表（２年目）'!W57,"〇","×"))</f>
        <v/>
      </c>
      <c r="N26" s="183" t="str">
        <f>IF(M26="×","「経費内訳表」の合計と合っていません。","")</f>
        <v/>
      </c>
      <c r="O26" s="183"/>
      <c r="P26" s="183"/>
      <c r="Q26" s="183"/>
      <c r="R26" s="183"/>
      <c r="S26" s="183"/>
      <c r="T26" s="183"/>
    </row>
    <row r="27" spans="2:20">
      <c r="B27" s="16"/>
    </row>
    <row r="28" spans="2:20" ht="14.25">
      <c r="B28" s="17" t="s">
        <v>80</v>
      </c>
    </row>
    <row r="29" spans="2:20" ht="14.25">
      <c r="B29" s="17"/>
    </row>
  </sheetData>
  <sheetProtection algorithmName="SHA-512" hashValue="pH34VHCqQYYrWFr6M2oLI8LLJW/mqY3Y1/ngd6RtkDNvzXrPLn42471ScJlewZJtSZG0rI++hulhQrRJ0PkCPg==" saltValue="6vdSoSpbb2WjhPKOLpDC3Q==" spinCount="100000" sheet="1" objects="1" scenarios="1"/>
  <mergeCells count="50">
    <mergeCell ref="G26:L26"/>
    <mergeCell ref="C23:D23"/>
    <mergeCell ref="E23:F23"/>
    <mergeCell ref="B24:D24"/>
    <mergeCell ref="E24:F24"/>
    <mergeCell ref="B25:D25"/>
    <mergeCell ref="E25:F25"/>
    <mergeCell ref="C21:D21"/>
    <mergeCell ref="E21:F21"/>
    <mergeCell ref="C22:D22"/>
    <mergeCell ref="E22:F22"/>
    <mergeCell ref="B26:D26"/>
    <mergeCell ref="E26:F26"/>
    <mergeCell ref="E17:F17"/>
    <mergeCell ref="C18:D18"/>
    <mergeCell ref="E18:F18"/>
    <mergeCell ref="C20:D20"/>
    <mergeCell ref="E20:F20"/>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2A54-E1EE-4537-96BD-F4006B20D903}">
  <sheetPr codeName="Sheet5">
    <pageSetUpPr fitToPage="1"/>
  </sheetPr>
  <dimension ref="A1:AA60"/>
  <sheetViews>
    <sheetView workbookViewId="0"/>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9.375"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285</v>
      </c>
      <c r="G2" s="20"/>
      <c r="I2" s="21"/>
      <c r="J2" s="21"/>
      <c r="K2" s="24"/>
      <c r="L2" s="25"/>
      <c r="M2" s="25"/>
      <c r="N2" s="25"/>
      <c r="O2" s="26" t="s">
        <v>82</v>
      </c>
      <c r="P2" s="767" t="str">
        <f>IF('C-1②経費内訳（２年目)'!C3="","",'C-1②経費内訳（２年目)'!C3)</f>
        <v/>
      </c>
      <c r="Q2" s="767"/>
      <c r="R2" s="767"/>
      <c r="S2" s="767"/>
      <c r="T2" s="767"/>
      <c r="U2" s="767"/>
      <c r="V2" s="767"/>
      <c r="W2" s="767"/>
      <c r="X2" s="22"/>
      <c r="Y2" s="22"/>
    </row>
    <row r="3" spans="1:27" s="19" customFormat="1" ht="25.5" customHeight="1">
      <c r="A3" s="18"/>
      <c r="B3" s="27"/>
      <c r="G3" s="20"/>
      <c r="I3" s="21"/>
      <c r="J3" s="21"/>
      <c r="K3" s="28"/>
      <c r="L3" s="28"/>
      <c r="M3" s="28"/>
      <c r="N3" s="28"/>
      <c r="O3" s="28"/>
      <c r="P3" s="28"/>
      <c r="Q3" s="21"/>
      <c r="R3" s="21"/>
      <c r="S3" s="21"/>
      <c r="T3" s="21"/>
      <c r="U3" s="21"/>
      <c r="V3" s="21"/>
      <c r="W3" s="20"/>
      <c r="X3" s="22"/>
      <c r="Y3" s="22"/>
    </row>
    <row r="4" spans="1:27" s="29" customFormat="1" ht="24.75" customHeight="1">
      <c r="B4" s="768" t="s">
        <v>84</v>
      </c>
      <c r="C4" s="769"/>
      <c r="D4" s="769"/>
      <c r="E4" s="769"/>
      <c r="F4" s="769"/>
      <c r="G4" s="769"/>
      <c r="H4" s="770"/>
      <c r="I4" s="771" t="s">
        <v>85</v>
      </c>
      <c r="J4" s="772"/>
      <c r="K4" s="772"/>
      <c r="L4" s="772"/>
      <c r="M4" s="772"/>
      <c r="N4" s="772"/>
      <c r="O4" s="772"/>
      <c r="P4" s="772"/>
      <c r="Q4" s="772"/>
      <c r="R4" s="772"/>
      <c r="S4" s="772"/>
      <c r="T4" s="772"/>
      <c r="U4" s="773"/>
      <c r="V4" s="774" t="s">
        <v>86</v>
      </c>
      <c r="W4" s="777" t="s">
        <v>87</v>
      </c>
      <c r="X4" s="794" t="s">
        <v>88</v>
      </c>
      <c r="Y4" s="799" t="s">
        <v>89</v>
      </c>
      <c r="Z4" s="784" t="s">
        <v>90</v>
      </c>
      <c r="AA4" s="784" t="s">
        <v>91</v>
      </c>
    </row>
    <row r="5" spans="1:27" s="29" customFormat="1" ht="26.25" customHeight="1">
      <c r="B5" s="787" t="s">
        <v>92</v>
      </c>
      <c r="C5" s="787" t="s">
        <v>93</v>
      </c>
      <c r="D5" s="768" t="s">
        <v>94</v>
      </c>
      <c r="E5" s="769"/>
      <c r="F5" s="769"/>
      <c r="G5" s="769"/>
      <c r="H5" s="770"/>
      <c r="I5" s="771" t="s">
        <v>95</v>
      </c>
      <c r="J5" s="772"/>
      <c r="K5" s="772"/>
      <c r="L5" s="772"/>
      <c r="M5" s="772"/>
      <c r="N5" s="772"/>
      <c r="O5" s="772"/>
      <c r="P5" s="772"/>
      <c r="Q5" s="773"/>
      <c r="R5" s="30" t="s">
        <v>96</v>
      </c>
      <c r="S5" s="30" t="s">
        <v>97</v>
      </c>
      <c r="T5" s="30" t="s">
        <v>98</v>
      </c>
      <c r="U5" s="790" t="s">
        <v>99</v>
      </c>
      <c r="V5" s="775"/>
      <c r="W5" s="778"/>
      <c r="X5" s="795"/>
      <c r="Y5" s="800"/>
      <c r="Z5" s="785"/>
      <c r="AA5" s="785"/>
    </row>
    <row r="6" spans="1:27" s="31" customFormat="1" ht="55.5" customHeight="1">
      <c r="B6" s="788"/>
      <c r="C6" s="788"/>
      <c r="D6" s="787" t="s">
        <v>100</v>
      </c>
      <c r="E6" s="780" t="s">
        <v>101</v>
      </c>
      <c r="F6" s="780" t="s">
        <v>102</v>
      </c>
      <c r="G6" s="782" t="s">
        <v>103</v>
      </c>
      <c r="H6" s="780" t="s">
        <v>104</v>
      </c>
      <c r="I6" s="771" t="s">
        <v>105</v>
      </c>
      <c r="J6" s="772"/>
      <c r="K6" s="772"/>
      <c r="L6" s="772"/>
      <c r="M6" s="772"/>
      <c r="N6" s="773"/>
      <c r="O6" s="790" t="s">
        <v>106</v>
      </c>
      <c r="P6" s="790" t="s">
        <v>107</v>
      </c>
      <c r="Q6" s="790" t="s">
        <v>108</v>
      </c>
      <c r="R6" s="797" t="s">
        <v>96</v>
      </c>
      <c r="S6" s="797" t="s">
        <v>97</v>
      </c>
      <c r="T6" s="797" t="s">
        <v>98</v>
      </c>
      <c r="U6" s="791"/>
      <c r="V6" s="775"/>
      <c r="W6" s="778"/>
      <c r="X6" s="795"/>
      <c r="Y6" s="800"/>
      <c r="Z6" s="785"/>
      <c r="AA6" s="785"/>
    </row>
    <row r="7" spans="1:27" s="31" customFormat="1" ht="37.5">
      <c r="B7" s="789"/>
      <c r="C7" s="789"/>
      <c r="D7" s="789"/>
      <c r="E7" s="793"/>
      <c r="F7" s="781"/>
      <c r="G7" s="783"/>
      <c r="H7" s="781"/>
      <c r="I7" s="30" t="s">
        <v>109</v>
      </c>
      <c r="J7" s="30" t="s">
        <v>110</v>
      </c>
      <c r="K7" s="32" t="s">
        <v>111</v>
      </c>
      <c r="L7" s="32" t="s">
        <v>112</v>
      </c>
      <c r="M7" s="32" t="s">
        <v>113</v>
      </c>
      <c r="N7" s="32" t="s">
        <v>114</v>
      </c>
      <c r="O7" s="792"/>
      <c r="P7" s="792"/>
      <c r="Q7" s="792"/>
      <c r="R7" s="798"/>
      <c r="S7" s="798"/>
      <c r="T7" s="798"/>
      <c r="U7" s="792"/>
      <c r="V7" s="776"/>
      <c r="W7" s="779"/>
      <c r="X7" s="796"/>
      <c r="Y7" s="801"/>
      <c r="Z7" s="786"/>
      <c r="AA7" s="786"/>
    </row>
    <row r="8" spans="1:27" ht="20.100000000000001" customHeight="1">
      <c r="B8" s="33" t="s">
        <v>155</v>
      </c>
      <c r="C8" s="34"/>
      <c r="D8" s="35"/>
      <c r="E8" s="36"/>
      <c r="F8" s="37"/>
      <c r="G8" s="38"/>
      <c r="H8" s="39"/>
      <c r="I8" s="40"/>
      <c r="J8" s="40"/>
      <c r="K8" s="40"/>
      <c r="L8" s="41"/>
      <c r="M8" s="41"/>
      <c r="N8" s="41"/>
      <c r="O8" s="40"/>
      <c r="P8" s="40"/>
      <c r="Q8" s="40"/>
      <c r="R8" s="40"/>
      <c r="S8" s="40"/>
      <c r="T8" s="40"/>
      <c r="U8" s="40">
        <f>SUM(I8:T8)</f>
        <v>0</v>
      </c>
      <c r="V8" s="40"/>
      <c r="W8" s="42">
        <f>SUM(U8,V8)</f>
        <v>0</v>
      </c>
      <c r="X8" s="43" t="s">
        <v>115</v>
      </c>
      <c r="Y8" s="43" t="s">
        <v>115</v>
      </c>
      <c r="Z8" s="43" t="s">
        <v>115</v>
      </c>
      <c r="AA8" s="43" t="s">
        <v>115</v>
      </c>
    </row>
    <row r="9" spans="1:27" ht="20.100000000000001" customHeight="1">
      <c r="B9" s="45">
        <v>1</v>
      </c>
      <c r="C9" s="46"/>
      <c r="D9" s="33"/>
      <c r="E9" s="47"/>
      <c r="F9" s="48"/>
      <c r="G9" s="38" t="str">
        <f>IF(OR(E9="",F9=""),"",E9*F9)</f>
        <v/>
      </c>
      <c r="H9" s="39"/>
      <c r="I9" s="40"/>
      <c r="J9" s="40"/>
      <c r="K9" s="40"/>
      <c r="L9" s="41"/>
      <c r="M9" s="41"/>
      <c r="N9" s="41"/>
      <c r="O9" s="40"/>
      <c r="P9" s="40"/>
      <c r="Q9" s="40"/>
      <c r="R9" s="40"/>
      <c r="S9" s="40"/>
      <c r="T9" s="40"/>
      <c r="U9" s="40">
        <f t="shared" ref="U9:U13" si="0">SUM(I9:T9)</f>
        <v>0</v>
      </c>
      <c r="V9" s="40"/>
      <c r="W9" s="42">
        <f t="shared" ref="W9:W17" si="1">SUM(U9,V9)</f>
        <v>0</v>
      </c>
      <c r="X9" s="49" t="str">
        <f>IF($G9="","",IF(E9*F9=G9,"○","×"))</f>
        <v/>
      </c>
      <c r="Y9" s="130" t="str">
        <f t="shared" ref="Y9:Y31" si="2">IF($G9="","",IF(G9=W9,"○","×"))</f>
        <v/>
      </c>
      <c r="Z9" s="130" t="str">
        <f t="shared" ref="Z9:AA24" si="3">IF($G9="","",IF(INT(E9)=E9,"ー","あり"))</f>
        <v/>
      </c>
      <c r="AA9" s="130" t="str">
        <f t="shared" si="3"/>
        <v/>
      </c>
    </row>
    <row r="10" spans="1:27" ht="20.100000000000001" customHeight="1">
      <c r="B10" s="45">
        <v>2</v>
      </c>
      <c r="C10" s="46"/>
      <c r="D10" s="33"/>
      <c r="E10" s="47"/>
      <c r="F10" s="48"/>
      <c r="G10" s="38" t="str">
        <f t="shared" ref="G10:G25" si="4">IF(OR(E10="",F10=""),"",E10*F10)</f>
        <v/>
      </c>
      <c r="H10" s="39"/>
      <c r="I10" s="40"/>
      <c r="J10" s="40"/>
      <c r="K10" s="40"/>
      <c r="L10" s="41"/>
      <c r="M10" s="41"/>
      <c r="N10" s="41"/>
      <c r="O10" s="40"/>
      <c r="P10" s="40"/>
      <c r="Q10" s="40"/>
      <c r="R10" s="40"/>
      <c r="S10" s="40"/>
      <c r="T10" s="40"/>
      <c r="U10" s="40">
        <f t="shared" si="0"/>
        <v>0</v>
      </c>
      <c r="V10" s="40"/>
      <c r="W10" s="42">
        <f t="shared" si="1"/>
        <v>0</v>
      </c>
      <c r="X10" s="49" t="str">
        <f t="shared" ref="X10:X25" si="5">IF($G10="","",IF(E10*F10=G10,"○","×"))</f>
        <v/>
      </c>
      <c r="Y10" s="130" t="str">
        <f t="shared" si="2"/>
        <v/>
      </c>
      <c r="Z10" s="130" t="str">
        <f t="shared" si="3"/>
        <v/>
      </c>
      <c r="AA10" s="130" t="str">
        <f t="shared" si="3"/>
        <v/>
      </c>
    </row>
    <row r="11" spans="1:27" ht="20.100000000000001" customHeight="1">
      <c r="B11" s="45">
        <v>3</v>
      </c>
      <c r="C11" s="46"/>
      <c r="D11" s="33"/>
      <c r="E11" s="47"/>
      <c r="F11" s="48"/>
      <c r="G11" s="38" t="str">
        <f t="shared" si="4"/>
        <v/>
      </c>
      <c r="H11" s="39"/>
      <c r="I11" s="40"/>
      <c r="J11" s="40"/>
      <c r="K11" s="40"/>
      <c r="L11" s="41"/>
      <c r="M11" s="41"/>
      <c r="N11" s="41"/>
      <c r="O11" s="40"/>
      <c r="P11" s="40"/>
      <c r="Q11" s="40"/>
      <c r="R11" s="40"/>
      <c r="S11" s="40"/>
      <c r="T11" s="40"/>
      <c r="U11" s="40">
        <f t="shared" si="0"/>
        <v>0</v>
      </c>
      <c r="V11" s="40"/>
      <c r="W11" s="42">
        <f t="shared" si="1"/>
        <v>0</v>
      </c>
      <c r="X11" s="49" t="str">
        <f t="shared" si="5"/>
        <v/>
      </c>
      <c r="Y11" s="130" t="str">
        <f t="shared" si="2"/>
        <v/>
      </c>
      <c r="Z11" s="130" t="str">
        <f t="shared" si="3"/>
        <v/>
      </c>
      <c r="AA11" s="130" t="str">
        <f t="shared" si="3"/>
        <v/>
      </c>
    </row>
    <row r="12" spans="1:27" ht="20.100000000000001" customHeight="1">
      <c r="B12" s="45">
        <v>4</v>
      </c>
      <c r="C12" s="46"/>
      <c r="D12" s="33"/>
      <c r="E12" s="47"/>
      <c r="F12" s="48"/>
      <c r="G12" s="38" t="str">
        <f t="shared" si="4"/>
        <v/>
      </c>
      <c r="H12" s="39"/>
      <c r="I12" s="40"/>
      <c r="J12" s="40"/>
      <c r="K12" s="40"/>
      <c r="L12" s="41"/>
      <c r="M12" s="41"/>
      <c r="N12" s="41"/>
      <c r="O12" s="40"/>
      <c r="P12" s="40"/>
      <c r="Q12" s="40"/>
      <c r="R12" s="40"/>
      <c r="S12" s="40"/>
      <c r="T12" s="40"/>
      <c r="U12" s="40">
        <f t="shared" si="0"/>
        <v>0</v>
      </c>
      <c r="V12" s="40"/>
      <c r="W12" s="42">
        <f t="shared" si="1"/>
        <v>0</v>
      </c>
      <c r="X12" s="49" t="str">
        <f t="shared" si="5"/>
        <v/>
      </c>
      <c r="Y12" s="130" t="str">
        <f t="shared" si="2"/>
        <v/>
      </c>
      <c r="Z12" s="130" t="str">
        <f t="shared" si="3"/>
        <v/>
      </c>
      <c r="AA12" s="130" t="str">
        <f t="shared" si="3"/>
        <v/>
      </c>
    </row>
    <row r="13" spans="1:27" ht="20.100000000000001" customHeight="1">
      <c r="B13" s="45">
        <v>5</v>
      </c>
      <c r="C13" s="46"/>
      <c r="D13" s="33"/>
      <c r="E13" s="47"/>
      <c r="F13" s="48"/>
      <c r="G13" s="38" t="str">
        <f t="shared" si="4"/>
        <v/>
      </c>
      <c r="H13" s="39"/>
      <c r="I13" s="40"/>
      <c r="J13" s="40"/>
      <c r="K13" s="40"/>
      <c r="L13" s="41"/>
      <c r="M13" s="41"/>
      <c r="N13" s="41"/>
      <c r="O13" s="40"/>
      <c r="P13" s="40"/>
      <c r="Q13" s="40"/>
      <c r="R13" s="40"/>
      <c r="S13" s="40"/>
      <c r="T13" s="40"/>
      <c r="U13" s="40">
        <f t="shared" si="0"/>
        <v>0</v>
      </c>
      <c r="V13" s="40"/>
      <c r="W13" s="42">
        <f t="shared" si="1"/>
        <v>0</v>
      </c>
      <c r="X13" s="49" t="str">
        <f t="shared" si="5"/>
        <v/>
      </c>
      <c r="Y13" s="130" t="str">
        <f t="shared" si="2"/>
        <v/>
      </c>
      <c r="Z13" s="130" t="str">
        <f t="shared" si="3"/>
        <v/>
      </c>
      <c r="AA13" s="130" t="str">
        <f t="shared" si="3"/>
        <v/>
      </c>
    </row>
    <row r="14" spans="1:27" ht="20.100000000000001" customHeight="1">
      <c r="B14" s="45">
        <v>6</v>
      </c>
      <c r="C14" s="46"/>
      <c r="D14" s="33"/>
      <c r="E14" s="47"/>
      <c r="F14" s="48"/>
      <c r="G14" s="38" t="str">
        <f t="shared" si="4"/>
        <v/>
      </c>
      <c r="H14" s="39"/>
      <c r="I14" s="40"/>
      <c r="J14" s="40"/>
      <c r="K14" s="40"/>
      <c r="L14" s="41"/>
      <c r="M14" s="41"/>
      <c r="N14" s="41"/>
      <c r="O14" s="40"/>
      <c r="P14" s="40"/>
      <c r="Q14" s="40"/>
      <c r="R14" s="40"/>
      <c r="S14" s="40"/>
      <c r="T14" s="40"/>
      <c r="U14" s="40">
        <f t="shared" ref="U14:U25" si="6">SUM(I14:T14)</f>
        <v>0</v>
      </c>
      <c r="V14" s="40"/>
      <c r="W14" s="42">
        <f t="shared" si="1"/>
        <v>0</v>
      </c>
      <c r="X14" s="49" t="str">
        <f t="shared" si="5"/>
        <v/>
      </c>
      <c r="Y14" s="130" t="str">
        <f t="shared" si="2"/>
        <v/>
      </c>
      <c r="Z14" s="130" t="str">
        <f t="shared" si="3"/>
        <v/>
      </c>
      <c r="AA14" s="130" t="str">
        <f t="shared" si="3"/>
        <v/>
      </c>
    </row>
    <row r="15" spans="1:27" ht="20.100000000000001" customHeight="1">
      <c r="B15" s="45">
        <v>7</v>
      </c>
      <c r="C15" s="46"/>
      <c r="D15" s="33"/>
      <c r="E15" s="47"/>
      <c r="F15" s="48"/>
      <c r="G15" s="38" t="str">
        <f t="shared" si="4"/>
        <v/>
      </c>
      <c r="H15" s="39"/>
      <c r="I15" s="40"/>
      <c r="J15" s="40"/>
      <c r="K15" s="40"/>
      <c r="L15" s="41"/>
      <c r="M15" s="41"/>
      <c r="N15" s="41"/>
      <c r="O15" s="40"/>
      <c r="P15" s="40"/>
      <c r="Q15" s="40"/>
      <c r="R15" s="40"/>
      <c r="S15" s="40"/>
      <c r="T15" s="40"/>
      <c r="U15" s="40">
        <f t="shared" si="6"/>
        <v>0</v>
      </c>
      <c r="V15" s="40"/>
      <c r="W15" s="42">
        <f t="shared" si="1"/>
        <v>0</v>
      </c>
      <c r="X15" s="49" t="str">
        <f t="shared" si="5"/>
        <v/>
      </c>
      <c r="Y15" s="130" t="str">
        <f t="shared" si="2"/>
        <v/>
      </c>
      <c r="Z15" s="130" t="str">
        <f t="shared" si="3"/>
        <v/>
      </c>
      <c r="AA15" s="130" t="str">
        <f t="shared" si="3"/>
        <v/>
      </c>
    </row>
    <row r="16" spans="1:27" ht="20.100000000000001" customHeight="1">
      <c r="B16" s="45">
        <v>8</v>
      </c>
      <c r="C16" s="46"/>
      <c r="D16" s="33"/>
      <c r="E16" s="47"/>
      <c r="F16" s="48"/>
      <c r="G16" s="38" t="str">
        <f t="shared" si="4"/>
        <v/>
      </c>
      <c r="H16" s="39"/>
      <c r="I16" s="40"/>
      <c r="J16" s="40"/>
      <c r="K16" s="40"/>
      <c r="L16" s="41"/>
      <c r="M16" s="41"/>
      <c r="N16" s="41"/>
      <c r="O16" s="40"/>
      <c r="P16" s="40"/>
      <c r="Q16" s="40"/>
      <c r="R16" s="40"/>
      <c r="S16" s="40"/>
      <c r="T16" s="40"/>
      <c r="U16" s="40">
        <f t="shared" si="6"/>
        <v>0</v>
      </c>
      <c r="V16" s="40"/>
      <c r="W16" s="42">
        <f t="shared" si="1"/>
        <v>0</v>
      </c>
      <c r="X16" s="49" t="str">
        <f t="shared" si="5"/>
        <v/>
      </c>
      <c r="Y16" s="130" t="str">
        <f t="shared" si="2"/>
        <v/>
      </c>
      <c r="Z16" s="130" t="str">
        <f t="shared" si="3"/>
        <v/>
      </c>
      <c r="AA16" s="130" t="str">
        <f t="shared" si="3"/>
        <v/>
      </c>
    </row>
    <row r="17" spans="2:27" ht="20.100000000000001" customHeight="1">
      <c r="B17" s="45">
        <v>9</v>
      </c>
      <c r="C17" s="46"/>
      <c r="D17" s="33"/>
      <c r="E17" s="47"/>
      <c r="F17" s="48"/>
      <c r="G17" s="38" t="str">
        <f t="shared" si="4"/>
        <v/>
      </c>
      <c r="H17" s="39"/>
      <c r="I17" s="40"/>
      <c r="J17" s="40"/>
      <c r="K17" s="40"/>
      <c r="L17" s="41"/>
      <c r="M17" s="41"/>
      <c r="N17" s="41"/>
      <c r="O17" s="40"/>
      <c r="P17" s="40"/>
      <c r="Q17" s="40"/>
      <c r="R17" s="40"/>
      <c r="S17" s="40"/>
      <c r="T17" s="40"/>
      <c r="U17" s="40">
        <f t="shared" si="6"/>
        <v>0</v>
      </c>
      <c r="V17" s="40"/>
      <c r="W17" s="42">
        <f t="shared" si="1"/>
        <v>0</v>
      </c>
      <c r="X17" s="49" t="str">
        <f t="shared" si="5"/>
        <v/>
      </c>
      <c r="Y17" s="130" t="str">
        <f t="shared" si="2"/>
        <v/>
      </c>
      <c r="Z17" s="130" t="str">
        <f t="shared" si="3"/>
        <v/>
      </c>
      <c r="AA17" s="130" t="str">
        <f t="shared" si="3"/>
        <v/>
      </c>
    </row>
    <row r="18" spans="2:27" ht="20.100000000000001" customHeight="1">
      <c r="B18" s="45">
        <v>10</v>
      </c>
      <c r="C18" s="46"/>
      <c r="D18" s="33"/>
      <c r="E18" s="47"/>
      <c r="F18" s="48"/>
      <c r="G18" s="38" t="str">
        <f t="shared" si="4"/>
        <v/>
      </c>
      <c r="H18" s="39"/>
      <c r="I18" s="40"/>
      <c r="J18" s="40"/>
      <c r="K18" s="40"/>
      <c r="L18" s="41"/>
      <c r="M18" s="41"/>
      <c r="N18" s="41"/>
      <c r="O18" s="40"/>
      <c r="P18" s="40"/>
      <c r="Q18" s="40"/>
      <c r="R18" s="40"/>
      <c r="S18" s="40"/>
      <c r="T18" s="40"/>
      <c r="U18" s="40">
        <f t="shared" si="6"/>
        <v>0</v>
      </c>
      <c r="V18" s="40"/>
      <c r="W18" s="42">
        <f>SUM(U18,V18)</f>
        <v>0</v>
      </c>
      <c r="X18" s="49" t="str">
        <f t="shared" si="5"/>
        <v/>
      </c>
      <c r="Y18" s="130" t="str">
        <f t="shared" si="2"/>
        <v/>
      </c>
      <c r="Z18" s="130" t="str">
        <f t="shared" si="3"/>
        <v/>
      </c>
      <c r="AA18" s="130" t="str">
        <f t="shared" si="3"/>
        <v/>
      </c>
    </row>
    <row r="19" spans="2:27" ht="20.100000000000001" customHeight="1">
      <c r="B19" s="45">
        <v>11</v>
      </c>
      <c r="C19" s="50"/>
      <c r="D19" s="51"/>
      <c r="E19" s="52"/>
      <c r="F19" s="48"/>
      <c r="G19" s="38" t="str">
        <f t="shared" si="4"/>
        <v/>
      </c>
      <c r="H19" s="39"/>
      <c r="I19" s="40"/>
      <c r="J19" s="40"/>
      <c r="K19" s="40"/>
      <c r="L19" s="41"/>
      <c r="M19" s="41"/>
      <c r="N19" s="41"/>
      <c r="O19" s="40"/>
      <c r="P19" s="40"/>
      <c r="Q19" s="40"/>
      <c r="R19" s="40"/>
      <c r="S19" s="40"/>
      <c r="T19" s="40"/>
      <c r="U19" s="40">
        <f t="shared" si="6"/>
        <v>0</v>
      </c>
      <c r="V19" s="40"/>
      <c r="W19" s="42">
        <f t="shared" ref="W19:W22" si="7">SUM(U19,V19)</f>
        <v>0</v>
      </c>
      <c r="X19" s="49" t="str">
        <f t="shared" si="5"/>
        <v/>
      </c>
      <c r="Y19" s="130" t="str">
        <f t="shared" si="2"/>
        <v/>
      </c>
      <c r="Z19" s="130" t="str">
        <f t="shared" si="3"/>
        <v/>
      </c>
      <c r="AA19" s="130" t="str">
        <f t="shared" si="3"/>
        <v/>
      </c>
    </row>
    <row r="20" spans="2:27" ht="20.100000000000001" customHeight="1">
      <c r="B20" s="45">
        <v>12</v>
      </c>
      <c r="C20" s="50"/>
      <c r="D20" s="51"/>
      <c r="E20" s="52"/>
      <c r="F20" s="48"/>
      <c r="G20" s="38" t="str">
        <f t="shared" si="4"/>
        <v/>
      </c>
      <c r="H20" s="39"/>
      <c r="I20" s="40"/>
      <c r="J20" s="40"/>
      <c r="K20" s="40"/>
      <c r="L20" s="41"/>
      <c r="M20" s="41"/>
      <c r="N20" s="41"/>
      <c r="O20" s="40"/>
      <c r="P20" s="40"/>
      <c r="Q20" s="40"/>
      <c r="R20" s="40"/>
      <c r="S20" s="40"/>
      <c r="T20" s="40"/>
      <c r="U20" s="40">
        <f t="shared" si="6"/>
        <v>0</v>
      </c>
      <c r="V20" s="40"/>
      <c r="W20" s="42">
        <f t="shared" si="7"/>
        <v>0</v>
      </c>
      <c r="X20" s="49" t="str">
        <f t="shared" si="5"/>
        <v/>
      </c>
      <c r="Y20" s="130" t="str">
        <f>IF($G20="","",IF(G20=W20,"○","×"))</f>
        <v/>
      </c>
      <c r="Z20" s="130" t="str">
        <f t="shared" si="3"/>
        <v/>
      </c>
      <c r="AA20" s="130" t="str">
        <f t="shared" si="3"/>
        <v/>
      </c>
    </row>
    <row r="21" spans="2:27" ht="20.100000000000001" customHeight="1">
      <c r="B21" s="45">
        <v>13</v>
      </c>
      <c r="C21" s="50"/>
      <c r="D21" s="51"/>
      <c r="E21" s="52"/>
      <c r="F21" s="48"/>
      <c r="G21" s="38" t="str">
        <f t="shared" si="4"/>
        <v/>
      </c>
      <c r="H21" s="39"/>
      <c r="I21" s="40"/>
      <c r="J21" s="40"/>
      <c r="K21" s="40"/>
      <c r="L21" s="41"/>
      <c r="M21" s="41"/>
      <c r="N21" s="41"/>
      <c r="O21" s="40"/>
      <c r="P21" s="40"/>
      <c r="Q21" s="40"/>
      <c r="R21" s="40"/>
      <c r="S21" s="40"/>
      <c r="T21" s="40"/>
      <c r="U21" s="40">
        <f t="shared" si="6"/>
        <v>0</v>
      </c>
      <c r="V21" s="40"/>
      <c r="W21" s="42">
        <f t="shared" si="7"/>
        <v>0</v>
      </c>
      <c r="X21" s="49" t="str">
        <f t="shared" si="5"/>
        <v/>
      </c>
      <c r="Y21" s="130" t="str">
        <f t="shared" si="2"/>
        <v/>
      </c>
      <c r="Z21" s="130" t="str">
        <f t="shared" si="3"/>
        <v/>
      </c>
      <c r="AA21" s="130" t="str">
        <f t="shared" si="3"/>
        <v/>
      </c>
    </row>
    <row r="22" spans="2:27" ht="20.100000000000001" customHeight="1">
      <c r="B22" s="45">
        <v>14</v>
      </c>
      <c r="C22" s="50"/>
      <c r="D22" s="51"/>
      <c r="E22" s="52"/>
      <c r="F22" s="48"/>
      <c r="G22" s="38" t="str">
        <f t="shared" si="4"/>
        <v/>
      </c>
      <c r="H22" s="39"/>
      <c r="I22" s="40"/>
      <c r="J22" s="40"/>
      <c r="K22" s="40"/>
      <c r="L22" s="41"/>
      <c r="M22" s="41"/>
      <c r="N22" s="41"/>
      <c r="O22" s="40"/>
      <c r="P22" s="40"/>
      <c r="Q22" s="40"/>
      <c r="R22" s="40"/>
      <c r="S22" s="40"/>
      <c r="T22" s="40"/>
      <c r="U22" s="40">
        <f t="shared" si="6"/>
        <v>0</v>
      </c>
      <c r="V22" s="40"/>
      <c r="W22" s="42">
        <f t="shared" si="7"/>
        <v>0</v>
      </c>
      <c r="X22" s="49" t="str">
        <f t="shared" si="5"/>
        <v/>
      </c>
      <c r="Y22" s="130" t="str">
        <f t="shared" si="2"/>
        <v/>
      </c>
      <c r="Z22" s="130" t="str">
        <f t="shared" si="3"/>
        <v/>
      </c>
      <c r="AA22" s="130" t="str">
        <f t="shared" si="3"/>
        <v/>
      </c>
    </row>
    <row r="23" spans="2:27" ht="20.100000000000001" customHeight="1">
      <c r="B23" s="45">
        <v>15</v>
      </c>
      <c r="C23" s="50"/>
      <c r="D23" s="51"/>
      <c r="E23" s="52"/>
      <c r="F23" s="48"/>
      <c r="G23" s="38" t="str">
        <f t="shared" si="4"/>
        <v/>
      </c>
      <c r="H23" s="39"/>
      <c r="I23" s="40"/>
      <c r="J23" s="40"/>
      <c r="K23" s="40"/>
      <c r="L23" s="41"/>
      <c r="M23" s="41"/>
      <c r="N23" s="41"/>
      <c r="O23" s="40"/>
      <c r="P23" s="40"/>
      <c r="Q23" s="40"/>
      <c r="R23" s="40"/>
      <c r="S23" s="40"/>
      <c r="T23" s="40"/>
      <c r="U23" s="40">
        <f t="shared" si="6"/>
        <v>0</v>
      </c>
      <c r="V23" s="40"/>
      <c r="W23" s="42">
        <f>SUM(U23,V23)</f>
        <v>0</v>
      </c>
      <c r="X23" s="49" t="str">
        <f t="shared" si="5"/>
        <v/>
      </c>
      <c r="Y23" s="130" t="str">
        <f t="shared" si="2"/>
        <v/>
      </c>
      <c r="Z23" s="130" t="str">
        <f t="shared" si="3"/>
        <v/>
      </c>
      <c r="AA23" s="130" t="str">
        <f t="shared" si="3"/>
        <v/>
      </c>
    </row>
    <row r="24" spans="2:27" ht="20.100000000000001" customHeight="1">
      <c r="B24" s="53"/>
      <c r="C24" s="54"/>
      <c r="D24" s="55"/>
      <c r="E24" s="56"/>
      <c r="F24" s="57"/>
      <c r="G24" s="38" t="str">
        <f t="shared" si="4"/>
        <v/>
      </c>
      <c r="H24" s="58"/>
      <c r="I24" s="59"/>
      <c r="J24" s="59"/>
      <c r="K24" s="59"/>
      <c r="L24" s="60"/>
      <c r="M24" s="60"/>
      <c r="N24" s="60"/>
      <c r="O24" s="59"/>
      <c r="P24" s="59"/>
      <c r="Q24" s="59"/>
      <c r="R24" s="59"/>
      <c r="S24" s="59"/>
      <c r="T24" s="59"/>
      <c r="U24" s="40">
        <f t="shared" si="6"/>
        <v>0</v>
      </c>
      <c r="V24" s="59"/>
      <c r="W24" s="42">
        <f t="shared" ref="W24:W25" si="8">SUM(U24,V24)</f>
        <v>0</v>
      </c>
      <c r="X24" s="49" t="str">
        <f t="shared" si="5"/>
        <v/>
      </c>
      <c r="Y24" s="130" t="str">
        <f t="shared" si="2"/>
        <v/>
      </c>
      <c r="Z24" s="130" t="str">
        <f t="shared" si="3"/>
        <v/>
      </c>
      <c r="AA24" s="130" t="str">
        <f t="shared" si="3"/>
        <v/>
      </c>
    </row>
    <row r="25" spans="2:27" ht="20.100000000000001" customHeight="1">
      <c r="B25" s="53"/>
      <c r="C25" s="54"/>
      <c r="D25" s="55"/>
      <c r="E25" s="56"/>
      <c r="F25" s="57"/>
      <c r="G25" s="38" t="str">
        <f t="shared" si="4"/>
        <v/>
      </c>
      <c r="H25" s="58"/>
      <c r="I25" s="59"/>
      <c r="J25" s="59"/>
      <c r="K25" s="59"/>
      <c r="L25" s="60"/>
      <c r="M25" s="60"/>
      <c r="N25" s="60"/>
      <c r="O25" s="59"/>
      <c r="P25" s="59"/>
      <c r="Q25" s="59"/>
      <c r="R25" s="59"/>
      <c r="S25" s="59"/>
      <c r="T25" s="59"/>
      <c r="U25" s="40">
        <f t="shared" si="6"/>
        <v>0</v>
      </c>
      <c r="V25" s="59"/>
      <c r="W25" s="42">
        <f t="shared" si="8"/>
        <v>0</v>
      </c>
      <c r="X25" s="49" t="str">
        <f t="shared" si="5"/>
        <v/>
      </c>
      <c r="Y25" s="130" t="str">
        <f t="shared" si="2"/>
        <v/>
      </c>
      <c r="Z25" s="130" t="str">
        <f t="shared" ref="Z25:AA25" si="9">IF($G25="","",IF(INT(E25)=E25,"ー","あり"))</f>
        <v/>
      </c>
      <c r="AA25" s="130" t="str">
        <f t="shared" si="9"/>
        <v/>
      </c>
    </row>
    <row r="26" spans="2:27" ht="20.100000000000001" customHeight="1" thickBot="1">
      <c r="B26" s="61" t="s">
        <v>116</v>
      </c>
      <c r="C26" s="62"/>
      <c r="D26" s="62"/>
      <c r="E26" s="63"/>
      <c r="F26" s="64"/>
      <c r="G26" s="65">
        <f>SUM(G8:G25)</f>
        <v>0</v>
      </c>
      <c r="H26" s="66"/>
      <c r="I26" s="67">
        <f t="shared" ref="I26:W26" si="10">SUM(I8:I25)</f>
        <v>0</v>
      </c>
      <c r="J26" s="67">
        <f t="shared" si="10"/>
        <v>0</v>
      </c>
      <c r="K26" s="67">
        <f t="shared" si="10"/>
        <v>0</v>
      </c>
      <c r="L26" s="68"/>
      <c r="M26" s="68"/>
      <c r="N26" s="68"/>
      <c r="O26" s="67">
        <f t="shared" si="10"/>
        <v>0</v>
      </c>
      <c r="P26" s="67">
        <f t="shared" si="10"/>
        <v>0</v>
      </c>
      <c r="Q26" s="67">
        <f t="shared" si="10"/>
        <v>0</v>
      </c>
      <c r="R26" s="67">
        <f t="shared" si="10"/>
        <v>0</v>
      </c>
      <c r="S26" s="67">
        <f t="shared" si="10"/>
        <v>0</v>
      </c>
      <c r="T26" s="67">
        <f t="shared" si="10"/>
        <v>0</v>
      </c>
      <c r="U26" s="67">
        <f t="shared" si="10"/>
        <v>0</v>
      </c>
      <c r="V26" s="67">
        <f t="shared" si="10"/>
        <v>0</v>
      </c>
      <c r="W26" s="69">
        <f t="shared" si="10"/>
        <v>0</v>
      </c>
      <c r="X26" s="43" t="s">
        <v>115</v>
      </c>
      <c r="Y26" s="130" t="str">
        <f>IF($G26=0,"",IF(G26=W26,"○","×"))</f>
        <v/>
      </c>
      <c r="Z26" s="43" t="s">
        <v>115</v>
      </c>
      <c r="AA26" s="43" t="s">
        <v>115</v>
      </c>
    </row>
    <row r="27" spans="2:27" ht="20.100000000000001" customHeight="1">
      <c r="B27" s="802" t="s">
        <v>117</v>
      </c>
      <c r="C27" s="70" t="s">
        <v>118</v>
      </c>
      <c r="D27" s="71"/>
      <c r="E27" s="72"/>
      <c r="F27" s="73"/>
      <c r="G27" s="74"/>
      <c r="H27" s="75" t="s">
        <v>119</v>
      </c>
      <c r="I27" s="76"/>
      <c r="J27" s="76"/>
      <c r="K27" s="76"/>
      <c r="L27" s="77" t="str">
        <f>IF(G27="","",U27)</f>
        <v/>
      </c>
      <c r="M27" s="76"/>
      <c r="N27" s="76"/>
      <c r="O27" s="76"/>
      <c r="P27" s="76"/>
      <c r="Q27" s="76"/>
      <c r="R27" s="76"/>
      <c r="S27" s="76"/>
      <c r="T27" s="76"/>
      <c r="U27" s="77" t="str">
        <f>IF(OR($U$26=0,G27=""),"",ROUNDDOWN(G27*$U$26/$W$26,0))</f>
        <v/>
      </c>
      <c r="V27" s="77" t="str">
        <f>IF(U27="","",G27-U27)</f>
        <v/>
      </c>
      <c r="W27" s="78">
        <f>SUM(U27,V27)</f>
        <v>0</v>
      </c>
      <c r="X27" s="43" t="s">
        <v>115</v>
      </c>
      <c r="Y27" s="130" t="str">
        <f>IF($G27="","",IF(G27=W27,"○","×"))</f>
        <v/>
      </c>
      <c r="Z27" s="43" t="s">
        <v>115</v>
      </c>
      <c r="AA27" s="43" t="s">
        <v>115</v>
      </c>
    </row>
    <row r="28" spans="2:27" ht="20.100000000000001" customHeight="1">
      <c r="B28" s="803"/>
      <c r="C28" s="79" t="s">
        <v>120</v>
      </c>
      <c r="D28" s="80"/>
      <c r="E28" s="81"/>
      <c r="F28" s="82"/>
      <c r="G28" s="38"/>
      <c r="H28" s="83" t="s">
        <v>119</v>
      </c>
      <c r="I28" s="41"/>
      <c r="J28" s="41"/>
      <c r="K28" s="41"/>
      <c r="L28" s="41"/>
      <c r="M28" s="40" t="str">
        <f>IF(G28="","",U28)</f>
        <v/>
      </c>
      <c r="N28" s="41"/>
      <c r="O28" s="41"/>
      <c r="P28" s="41"/>
      <c r="Q28" s="41"/>
      <c r="R28" s="41"/>
      <c r="S28" s="41"/>
      <c r="T28" s="41"/>
      <c r="U28" s="40" t="str">
        <f>IF(OR($U$26=0,G28=""),"",ROUNDDOWN(G28*$U$26/$W$26,0))</f>
        <v/>
      </c>
      <c r="V28" s="40" t="str">
        <f>IF(U28="","",G28-U28)</f>
        <v/>
      </c>
      <c r="W28" s="42">
        <f>SUM(U28,V28)</f>
        <v>0</v>
      </c>
      <c r="X28" s="43" t="s">
        <v>115</v>
      </c>
      <c r="Y28" s="130" t="str">
        <f t="shared" si="2"/>
        <v/>
      </c>
      <c r="Z28" s="43" t="s">
        <v>115</v>
      </c>
      <c r="AA28" s="43" t="s">
        <v>115</v>
      </c>
    </row>
    <row r="29" spans="2:27" ht="20.100000000000001" customHeight="1" thickBot="1">
      <c r="B29" s="804"/>
      <c r="C29" s="84" t="s">
        <v>121</v>
      </c>
      <c r="D29" s="85"/>
      <c r="E29" s="86"/>
      <c r="F29" s="87"/>
      <c r="G29" s="65"/>
      <c r="H29" s="88" t="s">
        <v>119</v>
      </c>
      <c r="I29" s="68"/>
      <c r="J29" s="68"/>
      <c r="K29" s="68"/>
      <c r="L29" s="68"/>
      <c r="M29" s="68"/>
      <c r="N29" s="67" t="str">
        <f>IF(G29="","",U29)</f>
        <v/>
      </c>
      <c r="O29" s="68"/>
      <c r="P29" s="68"/>
      <c r="Q29" s="68"/>
      <c r="R29" s="68"/>
      <c r="S29" s="68"/>
      <c r="T29" s="68"/>
      <c r="U29" s="67" t="str">
        <f>IF(OR($U$26=0,G29=""),"",ROUNDDOWN(G29*$U$26/$W$26,0))</f>
        <v/>
      </c>
      <c r="V29" s="67" t="str">
        <f t="shared" ref="V29:V31" si="11">IF(U29="","",G29-U29)</f>
        <v/>
      </c>
      <c r="W29" s="69">
        <f t="shared" ref="W29" si="12">SUM(U29,V29)</f>
        <v>0</v>
      </c>
      <c r="X29" s="43" t="s">
        <v>115</v>
      </c>
      <c r="Y29" s="130" t="str">
        <f t="shared" si="2"/>
        <v/>
      </c>
      <c r="Z29" s="43" t="s">
        <v>115</v>
      </c>
      <c r="AA29" s="43" t="s">
        <v>115</v>
      </c>
    </row>
    <row r="30" spans="2:27" ht="20.100000000000001" customHeight="1">
      <c r="B30" s="89"/>
      <c r="C30" s="90" t="s">
        <v>122</v>
      </c>
      <c r="D30" s="91"/>
      <c r="E30" s="92"/>
      <c r="F30" s="93"/>
      <c r="G30" s="94"/>
      <c r="H30" s="95" t="s">
        <v>119</v>
      </c>
      <c r="I30" s="96"/>
      <c r="J30" s="96"/>
      <c r="K30" s="96"/>
      <c r="L30" s="96"/>
      <c r="M30" s="96"/>
      <c r="N30" s="96"/>
      <c r="O30" s="96"/>
      <c r="P30" s="96"/>
      <c r="Q30" s="97" t="str">
        <f>IF(G30="","",U30)</f>
        <v/>
      </c>
      <c r="R30" s="96"/>
      <c r="S30" s="96"/>
      <c r="T30" s="96"/>
      <c r="U30" s="97" t="str">
        <f>IF(OR($U$26=0,G30=""),"",ROUNDDOWN(G30*$U$26/$W$26,0))</f>
        <v/>
      </c>
      <c r="V30" s="97" t="str">
        <f>IF(U30="","",G30-U30)</f>
        <v/>
      </c>
      <c r="W30" s="98">
        <f>SUM(U30,V30)</f>
        <v>0</v>
      </c>
      <c r="X30" s="43" t="s">
        <v>115</v>
      </c>
      <c r="Y30" s="130" t="str">
        <f t="shared" si="2"/>
        <v/>
      </c>
      <c r="Z30" s="43" t="s">
        <v>115</v>
      </c>
      <c r="AA30" s="43" t="s">
        <v>115</v>
      </c>
    </row>
    <row r="31" spans="2:27" ht="20.100000000000001" customHeight="1">
      <c r="B31" s="99"/>
      <c r="C31" s="100" t="s">
        <v>123</v>
      </c>
      <c r="D31" s="80"/>
      <c r="E31" s="81"/>
      <c r="F31" s="82"/>
      <c r="G31" s="38"/>
      <c r="H31" s="83"/>
      <c r="I31" s="41"/>
      <c r="J31" s="41"/>
      <c r="K31" s="41"/>
      <c r="L31" s="41"/>
      <c r="M31" s="41"/>
      <c r="N31" s="41"/>
      <c r="O31" s="41"/>
      <c r="P31" s="41"/>
      <c r="Q31" s="40" t="str">
        <f>IF(G31="","",U31)</f>
        <v/>
      </c>
      <c r="R31" s="41"/>
      <c r="S31" s="41"/>
      <c r="T31" s="41"/>
      <c r="U31" s="40" t="str">
        <f>IF(OR($U$26=0,G31=""),"",ROUNDDOWN(G31*$U$26/$W$26,0))</f>
        <v/>
      </c>
      <c r="V31" s="40" t="str">
        <f t="shared" si="11"/>
        <v/>
      </c>
      <c r="W31" s="42">
        <f>SUM(U31,V31)</f>
        <v>0</v>
      </c>
      <c r="X31" s="43" t="s">
        <v>115</v>
      </c>
      <c r="Y31" s="130" t="str">
        <f t="shared" si="2"/>
        <v/>
      </c>
      <c r="Z31" s="43" t="s">
        <v>115</v>
      </c>
      <c r="AA31" s="43" t="s">
        <v>115</v>
      </c>
    </row>
    <row r="32" spans="2:27" ht="20.100000000000001" customHeight="1" thickBot="1">
      <c r="B32" s="61" t="s">
        <v>116</v>
      </c>
      <c r="C32" s="101"/>
      <c r="D32" s="101"/>
      <c r="E32" s="102"/>
      <c r="F32" s="102"/>
      <c r="G32" s="65">
        <f>SUM(G27:G31)</f>
        <v>0</v>
      </c>
      <c r="H32" s="103"/>
      <c r="I32" s="68"/>
      <c r="J32" s="68"/>
      <c r="K32" s="68"/>
      <c r="L32" s="67">
        <f t="shared" ref="L32:W32" si="13">SUM(L27:L31)</f>
        <v>0</v>
      </c>
      <c r="M32" s="67">
        <f t="shared" si="13"/>
        <v>0</v>
      </c>
      <c r="N32" s="67">
        <f t="shared" si="13"/>
        <v>0</v>
      </c>
      <c r="O32" s="67">
        <f t="shared" si="13"/>
        <v>0</v>
      </c>
      <c r="P32" s="67">
        <f t="shared" si="13"/>
        <v>0</v>
      </c>
      <c r="Q32" s="67">
        <f t="shared" si="13"/>
        <v>0</v>
      </c>
      <c r="R32" s="67">
        <f t="shared" si="13"/>
        <v>0</v>
      </c>
      <c r="S32" s="67">
        <f t="shared" si="13"/>
        <v>0</v>
      </c>
      <c r="T32" s="67">
        <f t="shared" si="13"/>
        <v>0</v>
      </c>
      <c r="U32" s="67">
        <f t="shared" si="13"/>
        <v>0</v>
      </c>
      <c r="V32" s="67">
        <f t="shared" si="13"/>
        <v>0</v>
      </c>
      <c r="W32" s="67">
        <f t="shared" si="13"/>
        <v>0</v>
      </c>
      <c r="X32" s="43" t="s">
        <v>115</v>
      </c>
      <c r="Y32" s="130" t="str">
        <f>IF($G32=0,"",IF(G32=W32,"○","×"))</f>
        <v/>
      </c>
      <c r="Z32" s="43" t="s">
        <v>115</v>
      </c>
      <c r="AA32" s="43" t="s">
        <v>115</v>
      </c>
    </row>
    <row r="33" spans="2:27" ht="20.100000000000001" customHeight="1" thickBot="1">
      <c r="B33" s="104" t="s">
        <v>147</v>
      </c>
      <c r="C33" s="105"/>
      <c r="D33" s="105"/>
      <c r="E33" s="106"/>
      <c r="F33" s="106"/>
      <c r="G33" s="107">
        <f>SUM(G26,G32)</f>
        <v>0</v>
      </c>
      <c r="H33" s="108"/>
      <c r="I33" s="109">
        <f t="shared" ref="I33:W33" si="14">SUM(I26,I32)</f>
        <v>0</v>
      </c>
      <c r="J33" s="109">
        <f t="shared" si="14"/>
        <v>0</v>
      </c>
      <c r="K33" s="109">
        <f t="shared" si="14"/>
        <v>0</v>
      </c>
      <c r="L33" s="109">
        <f t="shared" si="14"/>
        <v>0</v>
      </c>
      <c r="M33" s="109">
        <f t="shared" si="14"/>
        <v>0</v>
      </c>
      <c r="N33" s="109">
        <f t="shared" si="14"/>
        <v>0</v>
      </c>
      <c r="O33" s="109">
        <f t="shared" si="14"/>
        <v>0</v>
      </c>
      <c r="P33" s="109">
        <f t="shared" si="14"/>
        <v>0</v>
      </c>
      <c r="Q33" s="109">
        <f t="shared" si="14"/>
        <v>0</v>
      </c>
      <c r="R33" s="109">
        <f t="shared" si="14"/>
        <v>0</v>
      </c>
      <c r="S33" s="109">
        <f t="shared" si="14"/>
        <v>0</v>
      </c>
      <c r="T33" s="109">
        <f t="shared" si="14"/>
        <v>0</v>
      </c>
      <c r="U33" s="109">
        <f>SUM(U26,U32)</f>
        <v>0</v>
      </c>
      <c r="V33" s="109">
        <f t="shared" si="14"/>
        <v>0</v>
      </c>
      <c r="W33" s="109">
        <f t="shared" si="14"/>
        <v>0</v>
      </c>
      <c r="X33" s="43" t="s">
        <v>115</v>
      </c>
      <c r="Y33" s="130" t="str">
        <f>IF($G33=0,"",IF(G33=W33,"○","×"))</f>
        <v/>
      </c>
      <c r="Z33" s="43" t="s">
        <v>115</v>
      </c>
      <c r="AA33" s="43" t="s">
        <v>115</v>
      </c>
    </row>
    <row r="34" spans="2:27" ht="20.100000000000001" customHeight="1">
      <c r="B34" s="33" t="s">
        <v>125</v>
      </c>
      <c r="C34" s="34"/>
      <c r="D34" s="35"/>
      <c r="E34" s="36"/>
      <c r="F34" s="37"/>
      <c r="G34" s="38"/>
      <c r="H34" s="39"/>
      <c r="I34" s="40"/>
      <c r="J34" s="40"/>
      <c r="K34" s="40"/>
      <c r="L34" s="41"/>
      <c r="M34" s="41"/>
      <c r="N34" s="41"/>
      <c r="O34" s="40"/>
      <c r="P34" s="40"/>
      <c r="Q34" s="40"/>
      <c r="R34" s="40"/>
      <c r="S34" s="40"/>
      <c r="T34" s="40"/>
      <c r="U34" s="40">
        <f>SUM(I34:T34)</f>
        <v>0</v>
      </c>
      <c r="V34" s="40"/>
      <c r="W34" s="42">
        <f>SUM(U34,V34)</f>
        <v>0</v>
      </c>
      <c r="X34" s="43" t="s">
        <v>115</v>
      </c>
      <c r="Y34" s="130" t="str">
        <f>IF($G34=0,"",IF(G34=W34,"○","×"))</f>
        <v/>
      </c>
      <c r="Z34" s="43" t="s">
        <v>115</v>
      </c>
      <c r="AA34" s="43" t="s">
        <v>115</v>
      </c>
    </row>
    <row r="35" spans="2:27" ht="20.100000000000001" customHeight="1">
      <c r="B35" s="45">
        <v>1</v>
      </c>
      <c r="C35" s="46"/>
      <c r="D35" s="33"/>
      <c r="E35" s="47"/>
      <c r="F35" s="48"/>
      <c r="G35" s="38" t="str">
        <f>IF(OR(E35="",F35=""),"",E35*F35)</f>
        <v/>
      </c>
      <c r="H35" s="39"/>
      <c r="I35" s="40"/>
      <c r="J35" s="40"/>
      <c r="K35" s="40"/>
      <c r="L35" s="41"/>
      <c r="M35" s="41"/>
      <c r="N35" s="41"/>
      <c r="O35" s="40"/>
      <c r="P35" s="40"/>
      <c r="Q35" s="40"/>
      <c r="R35" s="40"/>
      <c r="S35" s="40"/>
      <c r="T35" s="40"/>
      <c r="U35" s="40">
        <f t="shared" ref="U35:U39" si="15">SUM(I35:T35)</f>
        <v>0</v>
      </c>
      <c r="V35" s="40"/>
      <c r="W35" s="42">
        <f t="shared" ref="W35:W43" si="16">SUM(U35,V35)</f>
        <v>0</v>
      </c>
      <c r="X35" s="49" t="str">
        <f t="shared" ref="X35:X46" si="17">IF($G35="","",IF(E35*F35=G35,"○","×"))</f>
        <v/>
      </c>
      <c r="Y35" s="130" t="str">
        <f t="shared" ref="Y35:Y46" si="18">IF($G35="","",IF(G35=W35,"○","×"))</f>
        <v/>
      </c>
      <c r="Z35" s="130" t="str">
        <f t="shared" ref="Z35:AA46" si="19">IF($G35="","",IF(INT(E35)=E35,"ー","あり"))</f>
        <v/>
      </c>
      <c r="AA35" s="130" t="str">
        <f t="shared" si="19"/>
        <v/>
      </c>
    </row>
    <row r="36" spans="2:27" ht="20.100000000000001" customHeight="1">
      <c r="B36" s="45">
        <v>2</v>
      </c>
      <c r="C36" s="46"/>
      <c r="D36" s="33"/>
      <c r="E36" s="47"/>
      <c r="F36" s="48"/>
      <c r="G36" s="38" t="str">
        <f t="shared" ref="G36:G46" si="20">IF(OR(E36="",F36=""),"",E36*F36)</f>
        <v/>
      </c>
      <c r="H36" s="39"/>
      <c r="I36" s="40"/>
      <c r="J36" s="40"/>
      <c r="K36" s="40"/>
      <c r="L36" s="41"/>
      <c r="M36" s="41"/>
      <c r="N36" s="41"/>
      <c r="O36" s="40"/>
      <c r="P36" s="40"/>
      <c r="Q36" s="40"/>
      <c r="R36" s="40"/>
      <c r="S36" s="40"/>
      <c r="T36" s="40"/>
      <c r="U36" s="40">
        <f t="shared" si="15"/>
        <v>0</v>
      </c>
      <c r="V36" s="40"/>
      <c r="W36" s="42">
        <f t="shared" si="16"/>
        <v>0</v>
      </c>
      <c r="X36" s="49" t="str">
        <f t="shared" si="17"/>
        <v/>
      </c>
      <c r="Y36" s="130" t="str">
        <f t="shared" si="18"/>
        <v/>
      </c>
      <c r="Z36" s="130" t="str">
        <f t="shared" si="19"/>
        <v/>
      </c>
      <c r="AA36" s="130" t="str">
        <f t="shared" si="19"/>
        <v/>
      </c>
    </row>
    <row r="37" spans="2:27" ht="20.100000000000001" customHeight="1">
      <c r="B37" s="45">
        <v>3</v>
      </c>
      <c r="C37" s="46"/>
      <c r="D37" s="33"/>
      <c r="E37" s="47"/>
      <c r="F37" s="48"/>
      <c r="G37" s="38" t="str">
        <f t="shared" si="20"/>
        <v/>
      </c>
      <c r="H37" s="39"/>
      <c r="I37" s="40"/>
      <c r="J37" s="40"/>
      <c r="K37" s="40"/>
      <c r="L37" s="41"/>
      <c r="M37" s="41"/>
      <c r="N37" s="41"/>
      <c r="O37" s="40"/>
      <c r="P37" s="40"/>
      <c r="Q37" s="40"/>
      <c r="R37" s="40"/>
      <c r="S37" s="40"/>
      <c r="T37" s="40"/>
      <c r="U37" s="40">
        <f t="shared" si="15"/>
        <v>0</v>
      </c>
      <c r="V37" s="40"/>
      <c r="W37" s="42">
        <f t="shared" si="16"/>
        <v>0</v>
      </c>
      <c r="X37" s="49" t="str">
        <f t="shared" si="17"/>
        <v/>
      </c>
      <c r="Y37" s="130" t="str">
        <f t="shared" si="18"/>
        <v/>
      </c>
      <c r="Z37" s="130" t="str">
        <f t="shared" si="19"/>
        <v/>
      </c>
      <c r="AA37" s="130" t="str">
        <f t="shared" si="19"/>
        <v/>
      </c>
    </row>
    <row r="38" spans="2:27" ht="20.100000000000001" customHeight="1">
      <c r="B38" s="45">
        <v>4</v>
      </c>
      <c r="C38" s="46"/>
      <c r="D38" s="33"/>
      <c r="E38" s="47"/>
      <c r="F38" s="48"/>
      <c r="G38" s="38" t="str">
        <f t="shared" si="20"/>
        <v/>
      </c>
      <c r="H38" s="39"/>
      <c r="I38" s="40"/>
      <c r="J38" s="40"/>
      <c r="K38" s="40"/>
      <c r="L38" s="41"/>
      <c r="M38" s="41"/>
      <c r="N38" s="41"/>
      <c r="O38" s="40"/>
      <c r="P38" s="40"/>
      <c r="Q38" s="40"/>
      <c r="R38" s="40"/>
      <c r="S38" s="40"/>
      <c r="T38" s="40"/>
      <c r="U38" s="40">
        <f t="shared" si="15"/>
        <v>0</v>
      </c>
      <c r="V38" s="40"/>
      <c r="W38" s="42">
        <f t="shared" si="16"/>
        <v>0</v>
      </c>
      <c r="X38" s="49" t="str">
        <f t="shared" si="17"/>
        <v/>
      </c>
      <c r="Y38" s="130" t="str">
        <f t="shared" si="18"/>
        <v/>
      </c>
      <c r="Z38" s="130" t="str">
        <f t="shared" si="19"/>
        <v/>
      </c>
      <c r="AA38" s="130" t="str">
        <f t="shared" si="19"/>
        <v/>
      </c>
    </row>
    <row r="39" spans="2:27" ht="20.100000000000001" customHeight="1">
      <c r="B39" s="45">
        <v>5</v>
      </c>
      <c r="C39" s="46"/>
      <c r="D39" s="33"/>
      <c r="E39" s="47"/>
      <c r="F39" s="48"/>
      <c r="G39" s="38" t="str">
        <f t="shared" si="20"/>
        <v/>
      </c>
      <c r="H39" s="39"/>
      <c r="I39" s="40"/>
      <c r="J39" s="40"/>
      <c r="K39" s="40"/>
      <c r="L39" s="41"/>
      <c r="M39" s="41"/>
      <c r="N39" s="41"/>
      <c r="O39" s="40"/>
      <c r="P39" s="40"/>
      <c r="Q39" s="40"/>
      <c r="R39" s="40"/>
      <c r="S39" s="40"/>
      <c r="T39" s="40"/>
      <c r="U39" s="40">
        <f t="shared" si="15"/>
        <v>0</v>
      </c>
      <c r="V39" s="40"/>
      <c r="W39" s="42">
        <f t="shared" si="16"/>
        <v>0</v>
      </c>
      <c r="X39" s="49" t="str">
        <f t="shared" si="17"/>
        <v/>
      </c>
      <c r="Y39" s="130" t="str">
        <f t="shared" si="18"/>
        <v/>
      </c>
      <c r="Z39" s="130" t="str">
        <f t="shared" si="19"/>
        <v/>
      </c>
      <c r="AA39" s="130" t="str">
        <f t="shared" si="19"/>
        <v/>
      </c>
    </row>
    <row r="40" spans="2:27" ht="20.100000000000001" customHeight="1">
      <c r="B40" s="45">
        <v>6</v>
      </c>
      <c r="C40" s="46"/>
      <c r="D40" s="33"/>
      <c r="E40" s="47"/>
      <c r="F40" s="48"/>
      <c r="G40" s="38" t="str">
        <f t="shared" si="20"/>
        <v/>
      </c>
      <c r="H40" s="39"/>
      <c r="I40" s="40"/>
      <c r="J40" s="40"/>
      <c r="K40" s="40"/>
      <c r="L40" s="41"/>
      <c r="M40" s="41"/>
      <c r="N40" s="41"/>
      <c r="O40" s="40"/>
      <c r="P40" s="40"/>
      <c r="Q40" s="40"/>
      <c r="R40" s="40"/>
      <c r="S40" s="40"/>
      <c r="T40" s="40"/>
      <c r="U40" s="40">
        <f t="shared" ref="U40:U46" si="21">SUM(I40:T40)</f>
        <v>0</v>
      </c>
      <c r="V40" s="40"/>
      <c r="W40" s="42">
        <f t="shared" si="16"/>
        <v>0</v>
      </c>
      <c r="X40" s="49" t="str">
        <f t="shared" si="17"/>
        <v/>
      </c>
      <c r="Y40" s="130" t="str">
        <f t="shared" si="18"/>
        <v/>
      </c>
      <c r="Z40" s="130" t="str">
        <f t="shared" si="19"/>
        <v/>
      </c>
      <c r="AA40" s="130" t="str">
        <f t="shared" si="19"/>
        <v/>
      </c>
    </row>
    <row r="41" spans="2:27" ht="20.100000000000001" customHeight="1">
      <c r="B41" s="45">
        <v>7</v>
      </c>
      <c r="C41" s="46"/>
      <c r="D41" s="33"/>
      <c r="E41" s="47"/>
      <c r="F41" s="48"/>
      <c r="G41" s="38" t="str">
        <f t="shared" si="20"/>
        <v/>
      </c>
      <c r="H41" s="39"/>
      <c r="I41" s="40"/>
      <c r="J41" s="40"/>
      <c r="K41" s="40"/>
      <c r="L41" s="41"/>
      <c r="M41" s="41"/>
      <c r="N41" s="41"/>
      <c r="O41" s="40"/>
      <c r="P41" s="40"/>
      <c r="Q41" s="40"/>
      <c r="R41" s="40"/>
      <c r="S41" s="40"/>
      <c r="T41" s="40"/>
      <c r="U41" s="40">
        <f t="shared" si="21"/>
        <v>0</v>
      </c>
      <c r="V41" s="40"/>
      <c r="W41" s="42">
        <f t="shared" si="16"/>
        <v>0</v>
      </c>
      <c r="X41" s="49" t="str">
        <f t="shared" si="17"/>
        <v/>
      </c>
      <c r="Y41" s="130" t="str">
        <f t="shared" si="18"/>
        <v/>
      </c>
      <c r="Z41" s="130" t="str">
        <f t="shared" si="19"/>
        <v/>
      </c>
      <c r="AA41" s="130" t="str">
        <f t="shared" si="19"/>
        <v/>
      </c>
    </row>
    <row r="42" spans="2:27" ht="20.100000000000001" customHeight="1">
      <c r="B42" s="45">
        <v>8</v>
      </c>
      <c r="C42" s="46"/>
      <c r="D42" s="33"/>
      <c r="E42" s="47"/>
      <c r="F42" s="48"/>
      <c r="G42" s="38" t="str">
        <f t="shared" si="20"/>
        <v/>
      </c>
      <c r="H42" s="39"/>
      <c r="I42" s="40"/>
      <c r="J42" s="40"/>
      <c r="K42" s="40"/>
      <c r="L42" s="41"/>
      <c r="M42" s="41"/>
      <c r="N42" s="41"/>
      <c r="O42" s="40"/>
      <c r="P42" s="40"/>
      <c r="Q42" s="40"/>
      <c r="R42" s="40"/>
      <c r="S42" s="40"/>
      <c r="T42" s="40"/>
      <c r="U42" s="40">
        <f t="shared" si="21"/>
        <v>0</v>
      </c>
      <c r="V42" s="40"/>
      <c r="W42" s="42">
        <f t="shared" si="16"/>
        <v>0</v>
      </c>
      <c r="X42" s="49" t="str">
        <f t="shared" si="17"/>
        <v/>
      </c>
      <c r="Y42" s="130" t="str">
        <f t="shared" si="18"/>
        <v/>
      </c>
      <c r="Z42" s="130" t="str">
        <f t="shared" si="19"/>
        <v/>
      </c>
      <c r="AA42" s="130" t="str">
        <f t="shared" si="19"/>
        <v/>
      </c>
    </row>
    <row r="43" spans="2:27" ht="20.100000000000001" customHeight="1">
      <c r="B43" s="45">
        <v>9</v>
      </c>
      <c r="C43" s="46"/>
      <c r="D43" s="33"/>
      <c r="E43" s="47"/>
      <c r="F43" s="48"/>
      <c r="G43" s="38" t="str">
        <f t="shared" si="20"/>
        <v/>
      </c>
      <c r="H43" s="39"/>
      <c r="I43" s="40"/>
      <c r="J43" s="40"/>
      <c r="K43" s="40"/>
      <c r="L43" s="41"/>
      <c r="M43" s="41"/>
      <c r="N43" s="41"/>
      <c r="O43" s="40"/>
      <c r="P43" s="40"/>
      <c r="Q43" s="40"/>
      <c r="R43" s="40"/>
      <c r="S43" s="40"/>
      <c r="T43" s="40"/>
      <c r="U43" s="40">
        <f t="shared" si="21"/>
        <v>0</v>
      </c>
      <c r="V43" s="40"/>
      <c r="W43" s="42">
        <f t="shared" si="16"/>
        <v>0</v>
      </c>
      <c r="X43" s="49" t="str">
        <f t="shared" si="17"/>
        <v/>
      </c>
      <c r="Y43" s="130" t="str">
        <f t="shared" si="18"/>
        <v/>
      </c>
      <c r="Z43" s="130" t="str">
        <f t="shared" si="19"/>
        <v/>
      </c>
      <c r="AA43" s="130" t="str">
        <f t="shared" si="19"/>
        <v/>
      </c>
    </row>
    <row r="44" spans="2:27" ht="20.100000000000001" customHeight="1">
      <c r="B44" s="45">
        <v>10</v>
      </c>
      <c r="C44" s="46"/>
      <c r="D44" s="33"/>
      <c r="E44" s="47"/>
      <c r="F44" s="48"/>
      <c r="G44" s="38" t="str">
        <f t="shared" si="20"/>
        <v/>
      </c>
      <c r="H44" s="39"/>
      <c r="I44" s="40"/>
      <c r="J44" s="40"/>
      <c r="K44" s="40"/>
      <c r="L44" s="41"/>
      <c r="M44" s="41"/>
      <c r="N44" s="41"/>
      <c r="O44" s="40"/>
      <c r="P44" s="40"/>
      <c r="Q44" s="40"/>
      <c r="R44" s="40"/>
      <c r="S44" s="40"/>
      <c r="T44" s="40"/>
      <c r="U44" s="40">
        <f t="shared" si="21"/>
        <v>0</v>
      </c>
      <c r="V44" s="40"/>
      <c r="W44" s="42">
        <f>SUM(U44,V44)</f>
        <v>0</v>
      </c>
      <c r="X44" s="49" t="str">
        <f t="shared" si="17"/>
        <v/>
      </c>
      <c r="Y44" s="130" t="str">
        <f t="shared" si="18"/>
        <v/>
      </c>
      <c r="Z44" s="130" t="str">
        <f t="shared" si="19"/>
        <v/>
      </c>
      <c r="AA44" s="130" t="str">
        <f t="shared" si="19"/>
        <v/>
      </c>
    </row>
    <row r="45" spans="2:27" ht="20.100000000000001" customHeight="1">
      <c r="B45" s="53"/>
      <c r="C45" s="54"/>
      <c r="D45" s="55"/>
      <c r="E45" s="56"/>
      <c r="F45" s="57"/>
      <c r="G45" s="38" t="str">
        <f t="shared" si="20"/>
        <v/>
      </c>
      <c r="H45" s="58"/>
      <c r="I45" s="59"/>
      <c r="J45" s="59"/>
      <c r="K45" s="59"/>
      <c r="L45" s="60"/>
      <c r="M45" s="60"/>
      <c r="N45" s="60"/>
      <c r="O45" s="59"/>
      <c r="P45" s="59"/>
      <c r="Q45" s="59"/>
      <c r="R45" s="59"/>
      <c r="S45" s="59"/>
      <c r="T45" s="59"/>
      <c r="U45" s="40">
        <f t="shared" si="21"/>
        <v>0</v>
      </c>
      <c r="V45" s="40"/>
      <c r="W45" s="42">
        <f t="shared" ref="W45:W46" si="22">SUM(U45,V45)</f>
        <v>0</v>
      </c>
      <c r="X45" s="49" t="str">
        <f t="shared" si="17"/>
        <v/>
      </c>
      <c r="Y45" s="130" t="str">
        <f t="shared" si="18"/>
        <v/>
      </c>
      <c r="Z45" s="130" t="str">
        <f t="shared" si="19"/>
        <v/>
      </c>
      <c r="AA45" s="130" t="str">
        <f t="shared" si="19"/>
        <v/>
      </c>
    </row>
    <row r="46" spans="2:27" ht="20.100000000000001" customHeight="1">
      <c r="B46" s="53"/>
      <c r="C46" s="54"/>
      <c r="D46" s="55"/>
      <c r="E46" s="56"/>
      <c r="F46" s="57"/>
      <c r="G46" s="38" t="str">
        <f t="shared" si="20"/>
        <v/>
      </c>
      <c r="H46" s="58"/>
      <c r="I46" s="59"/>
      <c r="J46" s="59"/>
      <c r="K46" s="59"/>
      <c r="L46" s="60"/>
      <c r="M46" s="60"/>
      <c r="N46" s="60"/>
      <c r="O46" s="59"/>
      <c r="P46" s="59"/>
      <c r="Q46" s="59"/>
      <c r="R46" s="59"/>
      <c r="S46" s="59"/>
      <c r="T46" s="59"/>
      <c r="U46" s="40">
        <f t="shared" si="21"/>
        <v>0</v>
      </c>
      <c r="V46" s="40"/>
      <c r="W46" s="42">
        <f t="shared" si="22"/>
        <v>0</v>
      </c>
      <c r="X46" s="49" t="str">
        <f t="shared" si="17"/>
        <v/>
      </c>
      <c r="Y46" s="130" t="str">
        <f t="shared" si="18"/>
        <v/>
      </c>
      <c r="Z46" s="130" t="str">
        <f t="shared" si="19"/>
        <v/>
      </c>
      <c r="AA46" s="130" t="str">
        <f t="shared" si="19"/>
        <v/>
      </c>
    </row>
    <row r="47" spans="2:27" ht="20.100000000000001" customHeight="1" thickBot="1">
      <c r="B47" s="61" t="s">
        <v>116</v>
      </c>
      <c r="C47" s="62"/>
      <c r="D47" s="62"/>
      <c r="E47" s="63"/>
      <c r="F47" s="64"/>
      <c r="G47" s="65">
        <f>SUM(G34:G46)</f>
        <v>0</v>
      </c>
      <c r="H47" s="66"/>
      <c r="I47" s="67">
        <f t="shared" ref="I47:W47" si="23">SUM(I34:I46)</f>
        <v>0</v>
      </c>
      <c r="J47" s="67">
        <f t="shared" si="23"/>
        <v>0</v>
      </c>
      <c r="K47" s="67">
        <f t="shared" si="23"/>
        <v>0</v>
      </c>
      <c r="L47" s="68"/>
      <c r="M47" s="68"/>
      <c r="N47" s="68"/>
      <c r="O47" s="67">
        <f t="shared" si="23"/>
        <v>0</v>
      </c>
      <c r="P47" s="67">
        <f t="shared" si="23"/>
        <v>0</v>
      </c>
      <c r="Q47" s="67">
        <f t="shared" si="23"/>
        <v>0</v>
      </c>
      <c r="R47" s="67">
        <f t="shared" si="23"/>
        <v>0</v>
      </c>
      <c r="S47" s="67">
        <f t="shared" si="23"/>
        <v>0</v>
      </c>
      <c r="T47" s="67">
        <f t="shared" si="23"/>
        <v>0</v>
      </c>
      <c r="U47" s="67">
        <f t="shared" si="23"/>
        <v>0</v>
      </c>
      <c r="V47" s="67">
        <f>SUM(V34:V46)</f>
        <v>0</v>
      </c>
      <c r="W47" s="69">
        <f t="shared" si="23"/>
        <v>0</v>
      </c>
      <c r="X47" s="43" t="s">
        <v>115</v>
      </c>
      <c r="Y47" s="130" t="str">
        <f>IF($G47=0,"",IF(G47=W47,"○","×"))</f>
        <v/>
      </c>
      <c r="Z47" s="43" t="s">
        <v>115</v>
      </c>
      <c r="AA47" s="43" t="s">
        <v>115</v>
      </c>
    </row>
    <row r="48" spans="2:27" ht="20.100000000000001" customHeight="1">
      <c r="B48" s="802" t="s">
        <v>117</v>
      </c>
      <c r="C48" s="70" t="s">
        <v>118</v>
      </c>
      <c r="D48" s="71"/>
      <c r="E48" s="72"/>
      <c r="F48" s="73"/>
      <c r="G48" s="74"/>
      <c r="H48" s="75" t="s">
        <v>119</v>
      </c>
      <c r="I48" s="76"/>
      <c r="J48" s="76"/>
      <c r="K48" s="76"/>
      <c r="L48" s="77" t="str">
        <f>IF(G48="","",U48)</f>
        <v/>
      </c>
      <c r="M48" s="76"/>
      <c r="N48" s="76"/>
      <c r="O48" s="76"/>
      <c r="P48" s="76"/>
      <c r="Q48" s="76"/>
      <c r="R48" s="76"/>
      <c r="S48" s="76"/>
      <c r="T48" s="76"/>
      <c r="U48" s="77" t="str">
        <f>IF(OR($U$47=0,G48=""),"",ROUNDDOWN(G48*$U$47/$W$47,0))</f>
        <v/>
      </c>
      <c r="V48" s="77" t="str">
        <f>IF(U48="","",G48-U48)</f>
        <v/>
      </c>
      <c r="W48" s="78">
        <f>SUM(U48,V48)</f>
        <v>0</v>
      </c>
      <c r="X48" s="43" t="s">
        <v>115</v>
      </c>
      <c r="Y48" s="130" t="str">
        <f>IF($G48="","",IF(G48=W48,"○","×"))</f>
        <v/>
      </c>
      <c r="Z48" s="43" t="s">
        <v>115</v>
      </c>
      <c r="AA48" s="43" t="s">
        <v>115</v>
      </c>
    </row>
    <row r="49" spans="2:27" ht="20.100000000000001" customHeight="1">
      <c r="B49" s="803"/>
      <c r="C49" s="79" t="s">
        <v>120</v>
      </c>
      <c r="D49" s="80"/>
      <c r="E49" s="81"/>
      <c r="F49" s="82"/>
      <c r="G49" s="38"/>
      <c r="H49" s="83" t="s">
        <v>119</v>
      </c>
      <c r="I49" s="41"/>
      <c r="J49" s="41"/>
      <c r="K49" s="41"/>
      <c r="L49" s="41"/>
      <c r="M49" s="40" t="str">
        <f>IF(G49="","",U49)</f>
        <v/>
      </c>
      <c r="N49" s="41"/>
      <c r="O49" s="41"/>
      <c r="P49" s="41"/>
      <c r="Q49" s="41"/>
      <c r="R49" s="41"/>
      <c r="S49" s="41"/>
      <c r="T49" s="41"/>
      <c r="U49" s="40" t="str">
        <f>IF(OR($U$47=0,G49=""),"",ROUNDDOWN(G49*$U$47/$W$47,0))</f>
        <v/>
      </c>
      <c r="V49" s="40" t="str">
        <f t="shared" ref="V49:V52" si="24">IF(U49="","",G49-U49)</f>
        <v/>
      </c>
      <c r="W49" s="42">
        <f t="shared" ref="W49:W52" si="25">SUM(U49,V49)</f>
        <v>0</v>
      </c>
      <c r="X49" s="43" t="s">
        <v>115</v>
      </c>
      <c r="Y49" s="130" t="str">
        <f t="shared" ref="Y49:Y52" si="26">IF($G49="","",IF(G49=W49,"○","×"))</f>
        <v/>
      </c>
      <c r="Z49" s="43" t="s">
        <v>115</v>
      </c>
      <c r="AA49" s="43" t="s">
        <v>115</v>
      </c>
    </row>
    <row r="50" spans="2:27" ht="20.100000000000001" customHeight="1" thickBot="1">
      <c r="B50" s="804"/>
      <c r="C50" s="84" t="s">
        <v>121</v>
      </c>
      <c r="D50" s="85"/>
      <c r="E50" s="86"/>
      <c r="F50" s="87"/>
      <c r="G50" s="65"/>
      <c r="H50" s="88" t="s">
        <v>119</v>
      </c>
      <c r="I50" s="68"/>
      <c r="J50" s="68"/>
      <c r="K50" s="68"/>
      <c r="L50" s="68"/>
      <c r="M50" s="68"/>
      <c r="N50" s="67" t="str">
        <f>IF(G50="","",U50)</f>
        <v/>
      </c>
      <c r="O50" s="68"/>
      <c r="P50" s="68"/>
      <c r="Q50" s="68"/>
      <c r="R50" s="68"/>
      <c r="S50" s="68"/>
      <c r="T50" s="68"/>
      <c r="U50" s="67" t="str">
        <f t="shared" ref="U50:U52" si="27">IF(OR($U$47=0,G50=""),"",ROUNDDOWN(G50*$U$47/$W$47,0))</f>
        <v/>
      </c>
      <c r="V50" s="67" t="str">
        <f t="shared" si="24"/>
        <v/>
      </c>
      <c r="W50" s="69">
        <f t="shared" si="25"/>
        <v>0</v>
      </c>
      <c r="X50" s="43" t="s">
        <v>115</v>
      </c>
      <c r="Y50" s="130" t="str">
        <f t="shared" si="26"/>
        <v/>
      </c>
      <c r="Z50" s="43" t="s">
        <v>115</v>
      </c>
      <c r="AA50" s="43" t="s">
        <v>115</v>
      </c>
    </row>
    <row r="51" spans="2:27" ht="20.100000000000001" customHeight="1">
      <c r="B51" s="89"/>
      <c r="C51" s="90" t="s">
        <v>122</v>
      </c>
      <c r="D51" s="91"/>
      <c r="E51" s="92"/>
      <c r="F51" s="93"/>
      <c r="G51" s="94"/>
      <c r="H51" s="95" t="s">
        <v>119</v>
      </c>
      <c r="I51" s="96"/>
      <c r="J51" s="96"/>
      <c r="K51" s="96"/>
      <c r="L51" s="96"/>
      <c r="M51" s="96"/>
      <c r="N51" s="96"/>
      <c r="O51" s="96"/>
      <c r="P51" s="96"/>
      <c r="Q51" s="97" t="str">
        <f>IF(G51="","",U51)</f>
        <v/>
      </c>
      <c r="R51" s="96"/>
      <c r="S51" s="96"/>
      <c r="T51" s="96"/>
      <c r="U51" s="97" t="str">
        <f t="shared" si="27"/>
        <v/>
      </c>
      <c r="V51" s="97" t="str">
        <f t="shared" si="24"/>
        <v/>
      </c>
      <c r="W51" s="98">
        <f t="shared" si="25"/>
        <v>0</v>
      </c>
      <c r="X51" s="43" t="s">
        <v>115</v>
      </c>
      <c r="Y51" s="130" t="str">
        <f t="shared" si="26"/>
        <v/>
      </c>
      <c r="Z51" s="43" t="s">
        <v>115</v>
      </c>
      <c r="AA51" s="43" t="s">
        <v>115</v>
      </c>
    </row>
    <row r="52" spans="2:27" ht="20.100000000000001" customHeight="1">
      <c r="B52" s="99"/>
      <c r="C52" s="100" t="s">
        <v>123</v>
      </c>
      <c r="D52" s="80"/>
      <c r="E52" s="81"/>
      <c r="F52" s="82"/>
      <c r="G52" s="38"/>
      <c r="H52" s="83"/>
      <c r="I52" s="41"/>
      <c r="J52" s="41"/>
      <c r="K52" s="41"/>
      <c r="L52" s="41"/>
      <c r="M52" s="41"/>
      <c r="N52" s="41"/>
      <c r="O52" s="41"/>
      <c r="P52" s="41"/>
      <c r="Q52" s="40" t="str">
        <f>IF(G52="","",U52)</f>
        <v/>
      </c>
      <c r="R52" s="41"/>
      <c r="S52" s="41"/>
      <c r="T52" s="41"/>
      <c r="U52" s="40" t="str">
        <f t="shared" si="27"/>
        <v/>
      </c>
      <c r="V52" s="40" t="str">
        <f t="shared" si="24"/>
        <v/>
      </c>
      <c r="W52" s="42">
        <f t="shared" si="25"/>
        <v>0</v>
      </c>
      <c r="X52" s="43" t="s">
        <v>115</v>
      </c>
      <c r="Y52" s="130" t="str">
        <f t="shared" si="26"/>
        <v/>
      </c>
      <c r="Z52" s="43" t="s">
        <v>115</v>
      </c>
      <c r="AA52" s="43" t="s">
        <v>115</v>
      </c>
    </row>
    <row r="53" spans="2:27" ht="20.100000000000001" customHeight="1" thickBot="1">
      <c r="B53" s="61" t="s">
        <v>116</v>
      </c>
      <c r="C53" s="101"/>
      <c r="D53" s="101"/>
      <c r="E53" s="102"/>
      <c r="F53" s="102"/>
      <c r="G53" s="65">
        <f>SUM(G48:G52)</f>
        <v>0</v>
      </c>
      <c r="H53" s="103"/>
      <c r="I53" s="68"/>
      <c r="J53" s="68"/>
      <c r="K53" s="68"/>
      <c r="L53" s="67">
        <f>SUM(L48:L52)</f>
        <v>0</v>
      </c>
      <c r="M53" s="67">
        <f t="shared" ref="M53:W53" si="28">SUM(M48:M52)</f>
        <v>0</v>
      </c>
      <c r="N53" s="67">
        <f t="shared" si="28"/>
        <v>0</v>
      </c>
      <c r="O53" s="67">
        <f t="shared" si="28"/>
        <v>0</v>
      </c>
      <c r="P53" s="67">
        <f t="shared" si="28"/>
        <v>0</v>
      </c>
      <c r="Q53" s="67">
        <f t="shared" si="28"/>
        <v>0</v>
      </c>
      <c r="R53" s="67">
        <f t="shared" si="28"/>
        <v>0</v>
      </c>
      <c r="S53" s="67">
        <f t="shared" si="28"/>
        <v>0</v>
      </c>
      <c r="T53" s="67">
        <f t="shared" si="28"/>
        <v>0</v>
      </c>
      <c r="U53" s="67">
        <f t="shared" si="28"/>
        <v>0</v>
      </c>
      <c r="V53" s="67">
        <f t="shared" si="28"/>
        <v>0</v>
      </c>
      <c r="W53" s="67">
        <f t="shared" si="28"/>
        <v>0</v>
      </c>
      <c r="X53" s="43" t="s">
        <v>115</v>
      </c>
      <c r="Y53" s="130" t="str">
        <f>IF($G53=0,"",IF(G53=W53,"○","×"))</f>
        <v/>
      </c>
      <c r="Z53" s="43" t="s">
        <v>115</v>
      </c>
      <c r="AA53" s="43" t="s">
        <v>115</v>
      </c>
    </row>
    <row r="54" spans="2:27" ht="20.100000000000001" customHeight="1" thickBot="1">
      <c r="B54" s="104" t="s">
        <v>147</v>
      </c>
      <c r="C54" s="105"/>
      <c r="D54" s="105"/>
      <c r="E54" s="106"/>
      <c r="F54" s="106"/>
      <c r="G54" s="107">
        <f>SUM(G47,G53)</f>
        <v>0</v>
      </c>
      <c r="H54" s="108"/>
      <c r="I54" s="109">
        <f t="shared" ref="I54:W54" si="29">SUM(I47,I53)</f>
        <v>0</v>
      </c>
      <c r="J54" s="109">
        <f t="shared" si="29"/>
        <v>0</v>
      </c>
      <c r="K54" s="109">
        <f t="shared" si="29"/>
        <v>0</v>
      </c>
      <c r="L54" s="109">
        <f t="shared" si="29"/>
        <v>0</v>
      </c>
      <c r="M54" s="109">
        <f t="shared" si="29"/>
        <v>0</v>
      </c>
      <c r="N54" s="109">
        <f t="shared" si="29"/>
        <v>0</v>
      </c>
      <c r="O54" s="109">
        <f t="shared" si="29"/>
        <v>0</v>
      </c>
      <c r="P54" s="109">
        <f t="shared" si="29"/>
        <v>0</v>
      </c>
      <c r="Q54" s="109">
        <f t="shared" si="29"/>
        <v>0</v>
      </c>
      <c r="R54" s="109">
        <f t="shared" si="29"/>
        <v>0</v>
      </c>
      <c r="S54" s="109">
        <f t="shared" si="29"/>
        <v>0</v>
      </c>
      <c r="T54" s="109">
        <f t="shared" si="29"/>
        <v>0</v>
      </c>
      <c r="U54" s="109">
        <f t="shared" si="29"/>
        <v>0</v>
      </c>
      <c r="V54" s="109">
        <f t="shared" si="29"/>
        <v>0</v>
      </c>
      <c r="W54" s="109">
        <f t="shared" si="29"/>
        <v>0</v>
      </c>
      <c r="X54" s="43" t="s">
        <v>115</v>
      </c>
      <c r="Y54" s="130" t="str">
        <f>IF($G54=0,"",IF(G54=W54,"○","×"))</f>
        <v/>
      </c>
      <c r="Z54" s="43" t="s">
        <v>115</v>
      </c>
      <c r="AA54" s="43" t="s">
        <v>115</v>
      </c>
    </row>
    <row r="55" spans="2:27" ht="20.100000000000001" customHeight="1">
      <c r="B55" s="110" t="s">
        <v>124</v>
      </c>
      <c r="C55" s="111"/>
      <c r="D55" s="111"/>
      <c r="E55" s="112"/>
      <c r="F55" s="113"/>
      <c r="G55" s="114">
        <f>SUM(G33,G54)</f>
        <v>0</v>
      </c>
      <c r="H55" s="115"/>
      <c r="I55" s="116">
        <f>SUM(I33,I54)</f>
        <v>0</v>
      </c>
      <c r="J55" s="116">
        <f t="shared" ref="J55:W55" si="30">SUM(J33,J54)</f>
        <v>0</v>
      </c>
      <c r="K55" s="116">
        <f t="shared" si="30"/>
        <v>0</v>
      </c>
      <c r="L55" s="116">
        <f t="shared" si="30"/>
        <v>0</v>
      </c>
      <c r="M55" s="116">
        <f t="shared" si="30"/>
        <v>0</v>
      </c>
      <c r="N55" s="116">
        <f t="shared" si="30"/>
        <v>0</v>
      </c>
      <c r="O55" s="116">
        <f t="shared" si="30"/>
        <v>0</v>
      </c>
      <c r="P55" s="116">
        <f t="shared" si="30"/>
        <v>0</v>
      </c>
      <c r="Q55" s="116">
        <f t="shared" si="30"/>
        <v>0</v>
      </c>
      <c r="R55" s="116">
        <f t="shared" si="30"/>
        <v>0</v>
      </c>
      <c r="S55" s="116">
        <f t="shared" si="30"/>
        <v>0</v>
      </c>
      <c r="T55" s="116">
        <f t="shared" si="30"/>
        <v>0</v>
      </c>
      <c r="U55" s="97">
        <f t="shared" si="30"/>
        <v>0</v>
      </c>
      <c r="V55" s="97">
        <f t="shared" si="30"/>
        <v>0</v>
      </c>
      <c r="W55" s="98">
        <f t="shared" si="30"/>
        <v>0</v>
      </c>
    </row>
    <row r="56" spans="2:27" ht="20.100000000000001" customHeight="1">
      <c r="B56" s="117"/>
      <c r="C56" s="118"/>
      <c r="D56" s="118"/>
      <c r="E56" s="119"/>
      <c r="F56" s="120"/>
      <c r="G56" s="121"/>
      <c r="H56" s="120"/>
      <c r="I56" s="122"/>
      <c r="J56" s="122"/>
      <c r="K56" s="122"/>
      <c r="L56" s="122"/>
      <c r="M56" s="123" t="s">
        <v>126</v>
      </c>
      <c r="N56" s="97">
        <f>SUM(I55:N55)</f>
        <v>0</v>
      </c>
      <c r="O56" s="122"/>
      <c r="P56" s="124" t="s">
        <v>127</v>
      </c>
      <c r="Q56" s="97">
        <f>SUM(I55:Q55)</f>
        <v>0</v>
      </c>
      <c r="R56" s="122"/>
      <c r="S56" s="122"/>
      <c r="T56" s="122"/>
      <c r="U56" s="122"/>
      <c r="V56" s="123" t="s">
        <v>128</v>
      </c>
      <c r="W56" s="42">
        <v>0</v>
      </c>
    </row>
    <row r="57" spans="2:27" ht="20.100000000000001" customHeight="1">
      <c r="S57" s="122"/>
      <c r="T57" s="122"/>
      <c r="U57" s="122"/>
      <c r="V57" s="127" t="s">
        <v>129</v>
      </c>
      <c r="W57" s="42">
        <f>W55+W56</f>
        <v>0</v>
      </c>
    </row>
    <row r="58" spans="2:27" ht="20.100000000000001" customHeight="1">
      <c r="C58" s="128" t="s">
        <v>130</v>
      </c>
    </row>
    <row r="59" spans="2:27" ht="18" customHeight="1"/>
    <row r="60" spans="2:27" ht="18" customHeight="1"/>
  </sheetData>
  <mergeCells count="28">
    <mergeCell ref="B27:B29"/>
    <mergeCell ref="B48:B50"/>
    <mergeCell ref="O6:O7"/>
    <mergeCell ref="P6:P7"/>
    <mergeCell ref="Q6:Q7"/>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3"/>
  <conditionalFormatting sqref="H9:H25 H35:H46">
    <cfRule type="expression" dxfId="2" priority="3">
      <formula>G9&lt;&gt;""</formula>
    </cfRule>
  </conditionalFormatting>
  <conditionalFormatting sqref="H27:H31">
    <cfRule type="expression" dxfId="1" priority="2">
      <formula>G27&lt;&gt;""</formula>
    </cfRule>
  </conditionalFormatting>
  <conditionalFormatting sqref="H48:H52">
    <cfRule type="expression" dxfId="0" priority="1">
      <formula>G48&lt;&gt;""</formula>
    </cfRule>
  </conditionalFormatting>
  <dataValidations count="2">
    <dataValidation imeMode="hiragana" allowBlank="1" showInputMessage="1" showErrorMessage="1" sqref="L2:N2" xr:uid="{B42F2FAE-BFF4-4F03-A11A-168F535B221F}"/>
    <dataValidation imeMode="off" allowBlank="1" showInputMessage="1" showErrorMessage="1" sqref="V27:V31 V48:V52 V8:V25 E27:T31 E48:T52 E8:T25 E34:T46 V34:V46" xr:uid="{1871FD95-9B3F-41D3-B45A-E39353048EBE}"/>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604F-18CB-4622-8A88-023F9F341376}">
  <sheetPr codeName="Sheet6">
    <tabColor theme="9"/>
    <pageSetUpPr fitToPage="1"/>
  </sheetPr>
  <dimension ref="B1:V29"/>
  <sheetViews>
    <sheetView workbookViewId="0"/>
  </sheetViews>
  <sheetFormatPr defaultColWidth="10.875" defaultRowHeight="13.5"/>
  <cols>
    <col min="1" max="1" width="5.625" style="390" customWidth="1"/>
    <col min="2" max="2" width="17.25" style="390" customWidth="1"/>
    <col min="3" max="3" width="23" style="390" customWidth="1"/>
    <col min="4" max="4" width="3.375" style="390" customWidth="1"/>
    <col min="5" max="5" width="23" style="390" customWidth="1"/>
    <col min="6" max="6" width="3" style="390" customWidth="1"/>
    <col min="7" max="7" width="5.875" style="390" customWidth="1"/>
    <col min="8" max="8" width="7.625" style="390" customWidth="1"/>
    <col min="9" max="9" width="10.75" style="390" customWidth="1"/>
    <col min="10" max="10" width="4" style="390" customWidth="1"/>
    <col min="11" max="11" width="23" style="390" customWidth="1"/>
    <col min="12" max="12" width="3.875" style="390" customWidth="1"/>
    <col min="13" max="13" width="7.125" style="390" customWidth="1"/>
    <col min="14" max="19" width="10.875" style="390"/>
    <col min="20" max="20" width="12.5" style="390" customWidth="1"/>
    <col min="21" max="21" width="16.125" style="390" customWidth="1"/>
    <col min="22" max="22" width="12.5" style="390" customWidth="1"/>
    <col min="23" max="16384" width="10.875" style="390"/>
  </cols>
  <sheetData>
    <row r="1" spans="2:22" ht="23.25" customHeight="1">
      <c r="B1" s="388" t="s">
        <v>44</v>
      </c>
      <c r="C1" s="389"/>
      <c r="D1" s="389"/>
      <c r="E1" s="389"/>
      <c r="F1" s="389"/>
      <c r="G1" s="389"/>
      <c r="H1" s="389"/>
      <c r="I1" s="389"/>
      <c r="J1" s="389"/>
      <c r="K1" s="389"/>
      <c r="L1" s="389"/>
    </row>
    <row r="2" spans="2:22" ht="42" customHeight="1">
      <c r="B2" s="822" t="s">
        <v>286</v>
      </c>
      <c r="C2" s="822"/>
      <c r="D2" s="822"/>
      <c r="E2" s="822"/>
      <c r="F2" s="822"/>
      <c r="G2" s="822"/>
      <c r="H2" s="822"/>
      <c r="I2" s="822"/>
      <c r="J2" s="822"/>
      <c r="K2" s="822"/>
      <c r="L2" s="822"/>
    </row>
    <row r="3" spans="2:22" ht="30" customHeight="1" thickBot="1">
      <c r="B3" s="391" t="s">
        <v>45</v>
      </c>
      <c r="C3" s="823" t="str">
        <f>IF('B-1実施計画'!V19="","",'B-1実施計画'!V19)</f>
        <v/>
      </c>
      <c r="D3" s="823"/>
      <c r="E3" s="823"/>
      <c r="F3" s="823"/>
      <c r="G3" s="823"/>
      <c r="H3" s="823"/>
      <c r="I3" s="823"/>
      <c r="J3" s="823"/>
      <c r="K3" s="823"/>
      <c r="L3" s="392"/>
      <c r="M3" s="393"/>
      <c r="T3" s="394"/>
      <c r="U3" s="394"/>
      <c r="V3" s="394"/>
    </row>
    <row r="4" spans="2:22" ht="30" customHeight="1">
      <c r="B4" s="393"/>
      <c r="C4" s="393"/>
      <c r="D4" s="395"/>
      <c r="E4" s="395"/>
      <c r="F4" s="395"/>
      <c r="G4" s="395"/>
      <c r="H4" s="395"/>
      <c r="I4" s="396"/>
      <c r="J4" s="396"/>
      <c r="K4" s="397"/>
      <c r="L4" s="392"/>
      <c r="M4" s="393"/>
      <c r="T4" s="394"/>
      <c r="U4" s="394"/>
      <c r="V4" s="394"/>
    </row>
    <row r="5" spans="2:22" ht="30" customHeight="1" thickBot="1">
      <c r="B5" s="395"/>
      <c r="C5" s="395"/>
      <c r="D5" s="395"/>
      <c r="E5" s="395"/>
      <c r="F5" s="395"/>
      <c r="G5" s="398"/>
      <c r="H5" s="824"/>
      <c r="I5" s="824"/>
      <c r="J5" s="824"/>
      <c r="K5" s="824"/>
      <c r="L5" s="398"/>
      <c r="M5" s="399"/>
      <c r="T5" s="400"/>
      <c r="U5" s="400"/>
      <c r="V5" s="400"/>
    </row>
    <row r="6" spans="2:22" ht="50.1" customHeight="1">
      <c r="B6" s="825" t="s">
        <v>46</v>
      </c>
      <c r="C6" s="828" t="s">
        <v>47</v>
      </c>
      <c r="D6" s="829"/>
      <c r="E6" s="828" t="s">
        <v>48</v>
      </c>
      <c r="F6" s="830"/>
      <c r="G6" s="828" t="s">
        <v>49</v>
      </c>
      <c r="H6" s="831"/>
      <c r="I6" s="831"/>
      <c r="J6" s="829"/>
      <c r="K6" s="828" t="s">
        <v>50</v>
      </c>
      <c r="L6" s="832"/>
    </row>
    <row r="7" spans="2:22" ht="50.1" customHeight="1">
      <c r="B7" s="826"/>
      <c r="C7" s="401">
        <f>'C-1①経費内訳（１年目）'!C7+'C-1②経費内訳（２年目)'!C7</f>
        <v>0</v>
      </c>
      <c r="D7" s="402" t="s">
        <v>51</v>
      </c>
      <c r="E7" s="403">
        <f>'C-1①経費内訳（１年目）'!E7+'C-1②経費内訳（２年目)'!E7</f>
        <v>0</v>
      </c>
      <c r="F7" s="402" t="s">
        <v>51</v>
      </c>
      <c r="G7" s="833">
        <f>'C-1①経費内訳（１年目）'!G7+'C-1②経費内訳（２年目)'!G7</f>
        <v>0</v>
      </c>
      <c r="H7" s="834">
        <f>'C-1①経費内訳（１年目）'!H7+'C-1②経費内訳（２年目)'!H7</f>
        <v>0</v>
      </c>
      <c r="I7" s="835">
        <f>'C-1①経費内訳（１年目）'!I7+'C-1②経費内訳（２年目)'!I7</f>
        <v>0</v>
      </c>
      <c r="J7" s="402" t="s">
        <v>51</v>
      </c>
      <c r="K7" s="401">
        <f>'C-1①経費内訳（１年目）'!K7+'C-1②経費内訳（２年目)'!K7</f>
        <v>0</v>
      </c>
      <c r="L7" s="404" t="s">
        <v>51</v>
      </c>
    </row>
    <row r="8" spans="2:22" ht="50.1" customHeight="1">
      <c r="B8" s="826"/>
      <c r="C8" s="836" t="s">
        <v>52</v>
      </c>
      <c r="D8" s="837"/>
      <c r="E8" s="836" t="s">
        <v>53</v>
      </c>
      <c r="F8" s="838"/>
      <c r="G8" s="836" t="s">
        <v>54</v>
      </c>
      <c r="H8" s="839"/>
      <c r="I8" s="839"/>
      <c r="J8" s="837"/>
      <c r="K8" s="836" t="s">
        <v>55</v>
      </c>
      <c r="L8" s="840"/>
    </row>
    <row r="9" spans="2:22" ht="50.1" customHeight="1" thickBot="1">
      <c r="B9" s="827"/>
      <c r="C9" s="405">
        <f>'C-1①経費内訳（１年目）'!C9+'C-1②経費内訳（２年目)'!C9</f>
        <v>0</v>
      </c>
      <c r="D9" s="406" t="s">
        <v>51</v>
      </c>
      <c r="E9" s="405">
        <f>'C-1①経費内訳（１年目）'!E9+'C-1②経費内訳（２年目)'!E9</f>
        <v>0</v>
      </c>
      <c r="F9" s="407" t="s">
        <v>51</v>
      </c>
      <c r="G9" s="841">
        <f>'C-1①経費内訳（１年目）'!G9+'C-1②経費内訳（２年目)'!G9</f>
        <v>0</v>
      </c>
      <c r="H9" s="842">
        <f>'C-1①経費内訳（１年目）'!H9+'C-1②経費内訳（２年目)'!H9</f>
        <v>0</v>
      </c>
      <c r="I9" s="843">
        <f>'C-1①経費内訳（１年目）'!I9+'C-1②経費内訳（２年目)'!I9</f>
        <v>0</v>
      </c>
      <c r="J9" s="407" t="s">
        <v>51</v>
      </c>
      <c r="K9" s="405">
        <f>'C-1①経費内訳（１年目）'!K9+'C-1②経費内訳（２年目)'!K9</f>
        <v>0</v>
      </c>
      <c r="L9" s="408" t="s">
        <v>51</v>
      </c>
    </row>
    <row r="10" spans="2:22" ht="27" customHeight="1" thickBot="1">
      <c r="B10" s="844" t="s">
        <v>56</v>
      </c>
      <c r="C10" s="845"/>
      <c r="D10" s="845"/>
      <c r="E10" s="845"/>
      <c r="F10" s="845"/>
      <c r="G10" s="845"/>
      <c r="H10" s="845"/>
      <c r="I10" s="845"/>
      <c r="J10" s="845"/>
      <c r="K10" s="845"/>
      <c r="L10" s="846"/>
    </row>
    <row r="11" spans="2:22" ht="18" customHeight="1">
      <c r="B11" s="409" t="s">
        <v>57</v>
      </c>
      <c r="C11" s="816" t="s">
        <v>58</v>
      </c>
      <c r="D11" s="817"/>
      <c r="E11" s="818" t="s">
        <v>59</v>
      </c>
      <c r="F11" s="819"/>
      <c r="G11" s="820" t="s">
        <v>60</v>
      </c>
      <c r="H11" s="820"/>
      <c r="I11" s="820"/>
      <c r="J11" s="820"/>
      <c r="K11" s="820"/>
      <c r="L11" s="821"/>
    </row>
    <row r="12" spans="2:22" ht="18" customHeight="1">
      <c r="B12" s="410" t="s">
        <v>61</v>
      </c>
      <c r="C12" s="851" t="s">
        <v>62</v>
      </c>
      <c r="D12" s="852"/>
      <c r="E12" s="853">
        <f>'C-1①経費内訳（１年目）'!E12+'C-1②経費内訳（２年目)'!E12</f>
        <v>0</v>
      </c>
      <c r="F12" s="854"/>
      <c r="G12" s="855" t="s">
        <v>63</v>
      </c>
      <c r="H12" s="856"/>
      <c r="I12" s="856"/>
      <c r="J12" s="856"/>
      <c r="K12" s="856"/>
      <c r="L12" s="857"/>
    </row>
    <row r="13" spans="2:22" ht="18" customHeight="1">
      <c r="B13" s="411" t="s">
        <v>64</v>
      </c>
      <c r="C13" s="847" t="s">
        <v>65</v>
      </c>
      <c r="D13" s="848"/>
      <c r="E13" s="864">
        <f>'C-1①経費内訳（１年目）'!E13+'C-1②経費内訳（２年目)'!E13</f>
        <v>0</v>
      </c>
      <c r="F13" s="865"/>
      <c r="G13" s="858"/>
      <c r="H13" s="859"/>
      <c r="I13" s="859"/>
      <c r="J13" s="859"/>
      <c r="K13" s="859"/>
      <c r="L13" s="860"/>
    </row>
    <row r="14" spans="2:22" ht="18" customHeight="1">
      <c r="B14" s="411" t="s">
        <v>64</v>
      </c>
      <c r="C14" s="847" t="s">
        <v>66</v>
      </c>
      <c r="D14" s="848"/>
      <c r="E14" s="849">
        <f>'C-1①経費内訳（１年目）'!E14+'C-1②経費内訳（２年目)'!E14</f>
        <v>0</v>
      </c>
      <c r="F14" s="850"/>
      <c r="G14" s="858"/>
      <c r="H14" s="859"/>
      <c r="I14" s="859"/>
      <c r="J14" s="859"/>
      <c r="K14" s="859"/>
      <c r="L14" s="860"/>
    </row>
    <row r="15" spans="2:22" ht="18" customHeight="1">
      <c r="B15" s="411" t="s">
        <v>64</v>
      </c>
      <c r="C15" s="847" t="s">
        <v>67</v>
      </c>
      <c r="D15" s="848"/>
      <c r="E15" s="849">
        <f>'C-1①経費内訳（１年目）'!E15+'C-1②経費内訳（２年目)'!E15</f>
        <v>0</v>
      </c>
      <c r="F15" s="850"/>
      <c r="G15" s="858"/>
      <c r="H15" s="859"/>
      <c r="I15" s="859"/>
      <c r="J15" s="859"/>
      <c r="K15" s="859"/>
      <c r="L15" s="860"/>
    </row>
    <row r="16" spans="2:22" ht="18" customHeight="1">
      <c r="B16" s="411" t="s">
        <v>64</v>
      </c>
      <c r="C16" s="847" t="s">
        <v>68</v>
      </c>
      <c r="D16" s="848"/>
      <c r="E16" s="849">
        <f>'C-1①経費内訳（１年目）'!E16+'C-1②経費内訳（２年目)'!E16</f>
        <v>0</v>
      </c>
      <c r="F16" s="850"/>
      <c r="G16" s="858"/>
      <c r="H16" s="859"/>
      <c r="I16" s="859"/>
      <c r="J16" s="859"/>
      <c r="K16" s="859"/>
      <c r="L16" s="860"/>
    </row>
    <row r="17" spans="2:20" ht="18" customHeight="1">
      <c r="B17" s="411" t="s">
        <v>64</v>
      </c>
      <c r="C17" s="847" t="s">
        <v>69</v>
      </c>
      <c r="D17" s="848"/>
      <c r="E17" s="849">
        <f>'C-1①経費内訳（１年目）'!E17+'C-1②経費内訳（２年目)'!E17</f>
        <v>0</v>
      </c>
      <c r="F17" s="850"/>
      <c r="G17" s="858"/>
      <c r="H17" s="859"/>
      <c r="I17" s="859"/>
      <c r="J17" s="859"/>
      <c r="K17" s="859"/>
      <c r="L17" s="860"/>
    </row>
    <row r="18" spans="2:20" ht="18" customHeight="1">
      <c r="B18" s="412" t="s">
        <v>70</v>
      </c>
      <c r="C18" s="847" t="s">
        <v>71</v>
      </c>
      <c r="D18" s="848"/>
      <c r="E18" s="849">
        <f>'C-1①経費内訳（１年目）'!E18+'C-1②経費内訳（２年目)'!E18</f>
        <v>0</v>
      </c>
      <c r="F18" s="850"/>
      <c r="G18" s="858"/>
      <c r="H18" s="859"/>
      <c r="I18" s="859"/>
      <c r="J18" s="859"/>
      <c r="K18" s="859"/>
      <c r="L18" s="860"/>
    </row>
    <row r="19" spans="2:20" ht="18" customHeight="1">
      <c r="B19" s="411" t="s">
        <v>72</v>
      </c>
      <c r="C19" s="847" t="s">
        <v>71</v>
      </c>
      <c r="D19" s="848"/>
      <c r="E19" s="849">
        <f>'C-1①経費内訳（１年目）'!E19+'C-1②経費内訳（２年目)'!E19</f>
        <v>0</v>
      </c>
      <c r="F19" s="850"/>
      <c r="G19" s="858"/>
      <c r="H19" s="859"/>
      <c r="I19" s="859"/>
      <c r="J19" s="859"/>
      <c r="K19" s="859"/>
      <c r="L19" s="860"/>
    </row>
    <row r="20" spans="2:20" ht="18" customHeight="1">
      <c r="B20" s="411" t="s">
        <v>73</v>
      </c>
      <c r="C20" s="847" t="s">
        <v>71</v>
      </c>
      <c r="D20" s="848"/>
      <c r="E20" s="849">
        <f>'C-1①経費内訳（１年目）'!E20+'C-1②経費内訳（２年目)'!E20</f>
        <v>0</v>
      </c>
      <c r="F20" s="850"/>
      <c r="G20" s="858"/>
      <c r="H20" s="859"/>
      <c r="I20" s="859"/>
      <c r="J20" s="859"/>
      <c r="K20" s="859"/>
      <c r="L20" s="860"/>
    </row>
    <row r="21" spans="2:20" ht="18" customHeight="1">
      <c r="B21" s="411" t="s">
        <v>74</v>
      </c>
      <c r="C21" s="847" t="s">
        <v>71</v>
      </c>
      <c r="D21" s="848"/>
      <c r="E21" s="849">
        <f>'C-1①経費内訳（１年目）'!E21+'C-1②経費内訳（２年目)'!E21</f>
        <v>0</v>
      </c>
      <c r="F21" s="850"/>
      <c r="G21" s="858"/>
      <c r="H21" s="859"/>
      <c r="I21" s="859"/>
      <c r="J21" s="859"/>
      <c r="K21" s="859"/>
      <c r="L21" s="860"/>
    </row>
    <row r="22" spans="2:20" ht="18" customHeight="1">
      <c r="B22" s="411" t="s">
        <v>75</v>
      </c>
      <c r="C22" s="847" t="s">
        <v>71</v>
      </c>
      <c r="D22" s="848"/>
      <c r="E22" s="849">
        <f>'C-1①経費内訳（１年目）'!E22+'C-1②経費内訳（２年目)'!E22</f>
        <v>0</v>
      </c>
      <c r="F22" s="850"/>
      <c r="G22" s="858"/>
      <c r="H22" s="859"/>
      <c r="I22" s="859"/>
      <c r="J22" s="859"/>
      <c r="K22" s="859"/>
      <c r="L22" s="860"/>
    </row>
    <row r="23" spans="2:20" ht="18" customHeight="1">
      <c r="B23" s="413" t="s">
        <v>76</v>
      </c>
      <c r="C23" s="847" t="s">
        <v>71</v>
      </c>
      <c r="D23" s="848"/>
      <c r="E23" s="849">
        <f>'C-1①経費内訳（１年目）'!E23+'C-1②経費内訳（２年目)'!E23</f>
        <v>0</v>
      </c>
      <c r="F23" s="850"/>
      <c r="G23" s="858"/>
      <c r="H23" s="859"/>
      <c r="I23" s="859"/>
      <c r="J23" s="859"/>
      <c r="K23" s="859"/>
      <c r="L23" s="860"/>
    </row>
    <row r="24" spans="2:20" ht="18" customHeight="1">
      <c r="B24" s="874" t="s">
        <v>77</v>
      </c>
      <c r="C24" s="875"/>
      <c r="D24" s="876"/>
      <c r="E24" s="877">
        <f>SUM(E12:E23)</f>
        <v>0</v>
      </c>
      <c r="F24" s="878"/>
      <c r="G24" s="858"/>
      <c r="H24" s="859"/>
      <c r="I24" s="859"/>
      <c r="J24" s="859"/>
      <c r="K24" s="859"/>
      <c r="L24" s="860"/>
    </row>
    <row r="25" spans="2:20" ht="19.5" customHeight="1" thickBot="1">
      <c r="B25" s="879" t="s">
        <v>78</v>
      </c>
      <c r="C25" s="880"/>
      <c r="D25" s="881"/>
      <c r="E25" s="882">
        <f>'C-1①経費内訳（１年目）'!E25+'C-1②経費内訳（２年目)'!E25</f>
        <v>0</v>
      </c>
      <c r="F25" s="883"/>
      <c r="G25" s="861"/>
      <c r="H25" s="862"/>
      <c r="I25" s="862"/>
      <c r="J25" s="862"/>
      <c r="K25" s="862"/>
      <c r="L25" s="863"/>
    </row>
    <row r="26" spans="2:20" ht="18.75" thickTop="1" thickBot="1">
      <c r="B26" s="866" t="s">
        <v>79</v>
      </c>
      <c r="C26" s="867"/>
      <c r="D26" s="868"/>
      <c r="E26" s="869">
        <f>E24+E25</f>
        <v>0</v>
      </c>
      <c r="F26" s="870"/>
      <c r="G26" s="871"/>
      <c r="H26" s="872"/>
      <c r="I26" s="872"/>
      <c r="J26" s="872"/>
      <c r="K26" s="872"/>
      <c r="L26" s="873"/>
      <c r="M26" s="414"/>
      <c r="N26" s="415"/>
      <c r="O26" s="415"/>
      <c r="P26" s="415"/>
      <c r="Q26" s="415"/>
      <c r="R26" s="415"/>
      <c r="S26" s="415"/>
      <c r="T26" s="415"/>
    </row>
    <row r="27" spans="2:20">
      <c r="B27" s="416"/>
    </row>
    <row r="28" spans="2:20" ht="14.25">
      <c r="B28" s="417" t="s">
        <v>80</v>
      </c>
    </row>
    <row r="29" spans="2:20" ht="14.25">
      <c r="B29" s="417"/>
    </row>
  </sheetData>
  <sheetProtection algorithmName="SHA-512" hashValue="vwt7lwHuTCy8NAKpIBzndnVpdOV7RWjFa0wNEjrdLp3DFlt5r5Wn1ehA9kM4trHqxbyKQ4Zej4vTInqtHt2yGg==" saltValue="DkOoPbosKRXT++TsIIABsQ==" spinCount="100000" sheet="1" objects="1" scenarios="1"/>
  <mergeCells count="50">
    <mergeCell ref="G26:L26"/>
    <mergeCell ref="C23:D23"/>
    <mergeCell ref="E23:F23"/>
    <mergeCell ref="B24:D24"/>
    <mergeCell ref="E24:F24"/>
    <mergeCell ref="B25:D25"/>
    <mergeCell ref="E25:F25"/>
    <mergeCell ref="C21:D21"/>
    <mergeCell ref="E21:F21"/>
    <mergeCell ref="C22:D22"/>
    <mergeCell ref="E22:F22"/>
    <mergeCell ref="B26:D26"/>
    <mergeCell ref="E26:F26"/>
    <mergeCell ref="E17:F17"/>
    <mergeCell ref="C18:D18"/>
    <mergeCell ref="E18:F18"/>
    <mergeCell ref="C20:D20"/>
    <mergeCell ref="E20:F20"/>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AA46"/>
  <sheetViews>
    <sheetView workbookViewId="0"/>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9.375"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81</v>
      </c>
      <c r="G2" s="20"/>
      <c r="I2" s="21"/>
      <c r="J2" s="21"/>
      <c r="K2" s="24"/>
      <c r="L2" s="25"/>
      <c r="M2" s="25"/>
      <c r="N2" s="25"/>
      <c r="O2" s="26" t="s">
        <v>82</v>
      </c>
      <c r="P2" s="767" t="str">
        <f>IF('C-1①経費内訳（１年目）'!C3="","",'C-1①経費内訳（１年目）'!C3)</f>
        <v/>
      </c>
      <c r="Q2" s="767"/>
      <c r="R2" s="767"/>
      <c r="S2" s="767"/>
      <c r="T2" s="767"/>
      <c r="U2" s="767"/>
      <c r="V2" s="767"/>
      <c r="W2" s="767"/>
      <c r="X2" s="22"/>
      <c r="Y2" s="22"/>
    </row>
    <row r="3" spans="1:27" s="19" customFormat="1" ht="25.5" customHeight="1">
      <c r="A3" s="18"/>
      <c r="B3" s="27" t="s">
        <v>83</v>
      </c>
      <c r="G3" s="20"/>
      <c r="I3" s="21"/>
      <c r="J3" s="21"/>
      <c r="K3" s="28"/>
      <c r="L3" s="28"/>
      <c r="M3" s="28"/>
      <c r="N3" s="28"/>
      <c r="O3" s="28"/>
      <c r="P3" s="28"/>
      <c r="Q3" s="21"/>
      <c r="R3" s="21"/>
      <c r="S3" s="21"/>
      <c r="T3" s="21"/>
      <c r="U3" s="21"/>
      <c r="V3" s="21"/>
      <c r="W3" s="20"/>
      <c r="X3" s="22"/>
      <c r="Y3" s="22"/>
    </row>
    <row r="4" spans="1:27" s="29" customFormat="1" ht="24.75" customHeight="1">
      <c r="B4" s="768" t="s">
        <v>84</v>
      </c>
      <c r="C4" s="769"/>
      <c r="D4" s="769"/>
      <c r="E4" s="769"/>
      <c r="F4" s="769"/>
      <c r="G4" s="769"/>
      <c r="H4" s="770"/>
      <c r="I4" s="771" t="s">
        <v>85</v>
      </c>
      <c r="J4" s="772"/>
      <c r="K4" s="772"/>
      <c r="L4" s="772"/>
      <c r="M4" s="772"/>
      <c r="N4" s="772"/>
      <c r="O4" s="772"/>
      <c r="P4" s="772"/>
      <c r="Q4" s="772"/>
      <c r="R4" s="772"/>
      <c r="S4" s="772"/>
      <c r="T4" s="772"/>
      <c r="U4" s="773"/>
      <c r="V4" s="774" t="s">
        <v>86</v>
      </c>
      <c r="W4" s="777" t="s">
        <v>87</v>
      </c>
      <c r="X4" s="884" t="s">
        <v>88</v>
      </c>
      <c r="Y4" s="799" t="s">
        <v>89</v>
      </c>
      <c r="Z4" s="784" t="s">
        <v>90</v>
      </c>
      <c r="AA4" s="784" t="s">
        <v>91</v>
      </c>
    </row>
    <row r="5" spans="1:27" s="29" customFormat="1" ht="26.25" customHeight="1">
      <c r="B5" s="787" t="s">
        <v>92</v>
      </c>
      <c r="C5" s="787" t="s">
        <v>93</v>
      </c>
      <c r="D5" s="768" t="s">
        <v>94</v>
      </c>
      <c r="E5" s="769"/>
      <c r="F5" s="769"/>
      <c r="G5" s="769"/>
      <c r="H5" s="770"/>
      <c r="I5" s="771" t="s">
        <v>95</v>
      </c>
      <c r="J5" s="772"/>
      <c r="K5" s="772"/>
      <c r="L5" s="772"/>
      <c r="M5" s="772"/>
      <c r="N5" s="772"/>
      <c r="O5" s="772"/>
      <c r="P5" s="772"/>
      <c r="Q5" s="773"/>
      <c r="R5" s="30" t="s">
        <v>96</v>
      </c>
      <c r="S5" s="30" t="s">
        <v>97</v>
      </c>
      <c r="T5" s="30" t="s">
        <v>98</v>
      </c>
      <c r="U5" s="790" t="s">
        <v>99</v>
      </c>
      <c r="V5" s="775"/>
      <c r="W5" s="778"/>
      <c r="X5" s="885"/>
      <c r="Y5" s="800"/>
      <c r="Z5" s="785"/>
      <c r="AA5" s="785"/>
    </row>
    <row r="6" spans="1:27" s="31" customFormat="1" ht="55.5" customHeight="1">
      <c r="B6" s="788"/>
      <c r="C6" s="788"/>
      <c r="D6" s="787" t="s">
        <v>100</v>
      </c>
      <c r="E6" s="780" t="s">
        <v>101</v>
      </c>
      <c r="F6" s="780" t="s">
        <v>102</v>
      </c>
      <c r="G6" s="782" t="s">
        <v>103</v>
      </c>
      <c r="H6" s="780" t="s">
        <v>104</v>
      </c>
      <c r="I6" s="771" t="s">
        <v>105</v>
      </c>
      <c r="J6" s="772"/>
      <c r="K6" s="772"/>
      <c r="L6" s="772"/>
      <c r="M6" s="772"/>
      <c r="N6" s="773"/>
      <c r="O6" s="790" t="s">
        <v>106</v>
      </c>
      <c r="P6" s="790" t="s">
        <v>107</v>
      </c>
      <c r="Q6" s="790" t="s">
        <v>108</v>
      </c>
      <c r="R6" s="797" t="s">
        <v>96</v>
      </c>
      <c r="S6" s="797" t="s">
        <v>97</v>
      </c>
      <c r="T6" s="797" t="s">
        <v>98</v>
      </c>
      <c r="U6" s="791"/>
      <c r="V6" s="775"/>
      <c r="W6" s="778"/>
      <c r="X6" s="885"/>
      <c r="Y6" s="800"/>
      <c r="Z6" s="785"/>
      <c r="AA6" s="785"/>
    </row>
    <row r="7" spans="1:27" s="31" customFormat="1" ht="37.5">
      <c r="B7" s="789"/>
      <c r="C7" s="789"/>
      <c r="D7" s="789"/>
      <c r="E7" s="793"/>
      <c r="F7" s="781"/>
      <c r="G7" s="887"/>
      <c r="H7" s="781"/>
      <c r="I7" s="30" t="s">
        <v>109</v>
      </c>
      <c r="J7" s="30" t="s">
        <v>110</v>
      </c>
      <c r="K7" s="32" t="s">
        <v>111</v>
      </c>
      <c r="L7" s="32" t="s">
        <v>112</v>
      </c>
      <c r="M7" s="32" t="s">
        <v>113</v>
      </c>
      <c r="N7" s="32" t="s">
        <v>114</v>
      </c>
      <c r="O7" s="792"/>
      <c r="P7" s="792"/>
      <c r="Q7" s="792"/>
      <c r="R7" s="798"/>
      <c r="S7" s="798"/>
      <c r="T7" s="798"/>
      <c r="U7" s="792"/>
      <c r="V7" s="776"/>
      <c r="W7" s="779"/>
      <c r="X7" s="886"/>
      <c r="Y7" s="801"/>
      <c r="Z7" s="786"/>
      <c r="AA7" s="786"/>
    </row>
    <row r="8" spans="1:27" ht="20.100000000000001" customHeight="1">
      <c r="B8" s="33" t="s">
        <v>155</v>
      </c>
      <c r="C8" s="34"/>
      <c r="D8" s="35"/>
      <c r="E8" s="36"/>
      <c r="F8" s="37"/>
      <c r="G8" s="38"/>
      <c r="H8" s="39"/>
      <c r="I8" s="40"/>
      <c r="J8" s="40"/>
      <c r="K8" s="40"/>
      <c r="L8" s="41"/>
      <c r="M8" s="41"/>
      <c r="N8" s="41"/>
      <c r="O8" s="40"/>
      <c r="P8" s="40"/>
      <c r="Q8" s="40"/>
      <c r="R8" s="40"/>
      <c r="S8" s="40"/>
      <c r="T8" s="40"/>
      <c r="U8" s="40">
        <f>SUM(I8:T8)</f>
        <v>0</v>
      </c>
      <c r="V8" s="40"/>
      <c r="W8" s="42">
        <f>SUM(U8,V8)</f>
        <v>0</v>
      </c>
      <c r="X8" s="43" t="s">
        <v>115</v>
      </c>
      <c r="Y8" s="43" t="s">
        <v>115</v>
      </c>
      <c r="Z8" s="43" t="s">
        <v>115</v>
      </c>
      <c r="AA8" s="43" t="s">
        <v>115</v>
      </c>
    </row>
    <row r="9" spans="1:27" ht="20.100000000000001" customHeight="1">
      <c r="B9" s="45">
        <v>1</v>
      </c>
      <c r="C9" s="131" t="s">
        <v>131</v>
      </c>
      <c r="D9" s="132" t="s">
        <v>132</v>
      </c>
      <c r="E9" s="133">
        <v>50</v>
      </c>
      <c r="F9" s="134">
        <v>30000</v>
      </c>
      <c r="G9" s="135">
        <f>E9*F9</f>
        <v>1500000</v>
      </c>
      <c r="H9" s="136">
        <v>1</v>
      </c>
      <c r="I9" s="137">
        <v>1500000</v>
      </c>
      <c r="J9" s="137"/>
      <c r="K9" s="137"/>
      <c r="L9" s="138"/>
      <c r="M9" s="138"/>
      <c r="N9" s="138"/>
      <c r="O9" s="137"/>
      <c r="P9" s="137"/>
      <c r="Q9" s="137"/>
      <c r="R9" s="137"/>
      <c r="S9" s="137"/>
      <c r="T9" s="137"/>
      <c r="U9" s="137">
        <f t="shared" ref="U9:U13" si="0">SUM(I9:T9)</f>
        <v>1500000</v>
      </c>
      <c r="V9" s="137"/>
      <c r="W9" s="139">
        <f t="shared" ref="W9:W17" si="1">SUM(U9,V9)</f>
        <v>1500000</v>
      </c>
      <c r="X9" s="49" t="str">
        <f>IF($G9="","",IF(E9*F9=G9,"○","×"))</f>
        <v>○</v>
      </c>
      <c r="Y9" s="130" t="str">
        <f t="shared" ref="Y9:Y24" si="2">IF($G9="","",IF(G9=W9,"○","×"))</f>
        <v>○</v>
      </c>
      <c r="Z9" s="130" t="str">
        <f t="shared" ref="Z9:AA17" si="3">IF($G9="","",IF(INT(E9)=E9,"ー","あり"))</f>
        <v>ー</v>
      </c>
      <c r="AA9" s="130" t="str">
        <f t="shared" si="3"/>
        <v>ー</v>
      </c>
    </row>
    <row r="10" spans="1:27" ht="20.100000000000001" customHeight="1">
      <c r="B10" s="45">
        <v>2</v>
      </c>
      <c r="C10" s="140" t="s">
        <v>133</v>
      </c>
      <c r="D10" s="141" t="s">
        <v>134</v>
      </c>
      <c r="E10" s="142">
        <v>2</v>
      </c>
      <c r="F10" s="143">
        <v>250000</v>
      </c>
      <c r="G10" s="135">
        <f t="shared" ref="G10" si="4">E10*F10</f>
        <v>500000</v>
      </c>
      <c r="H10" s="136">
        <v>1</v>
      </c>
      <c r="I10" s="137">
        <v>500000</v>
      </c>
      <c r="J10" s="137"/>
      <c r="K10" s="137"/>
      <c r="L10" s="138"/>
      <c r="M10" s="138"/>
      <c r="N10" s="138"/>
      <c r="O10" s="137"/>
      <c r="P10" s="137"/>
      <c r="Q10" s="137"/>
      <c r="R10" s="137"/>
      <c r="S10" s="137"/>
      <c r="T10" s="137"/>
      <c r="U10" s="137">
        <f t="shared" si="0"/>
        <v>500000</v>
      </c>
      <c r="V10" s="137"/>
      <c r="W10" s="139">
        <f t="shared" si="1"/>
        <v>500000</v>
      </c>
      <c r="X10" s="49" t="str">
        <f t="shared" ref="X10:X18" si="5">IF($G10="","",IF(E10*F10=G10,"○","×"))</f>
        <v>○</v>
      </c>
      <c r="Y10" s="130" t="str">
        <f t="shared" si="2"/>
        <v>○</v>
      </c>
      <c r="Z10" s="130" t="str">
        <f t="shared" si="3"/>
        <v>ー</v>
      </c>
      <c r="AA10" s="130" t="str">
        <f t="shared" si="3"/>
        <v>ー</v>
      </c>
    </row>
    <row r="11" spans="1:27" ht="20.100000000000001" customHeight="1">
      <c r="B11" s="45">
        <v>3</v>
      </c>
      <c r="C11" s="140" t="s">
        <v>137</v>
      </c>
      <c r="D11" s="141"/>
      <c r="E11" s="142">
        <v>1</v>
      </c>
      <c r="F11" s="143">
        <v>40000</v>
      </c>
      <c r="G11" s="135">
        <f t="shared" ref="G11:G18" si="6">IF(OR(E11="",F11=""),"",E11*F11)</f>
        <v>40000</v>
      </c>
      <c r="H11" s="184">
        <v>1</v>
      </c>
      <c r="I11" s="137"/>
      <c r="J11" s="137">
        <v>40000</v>
      </c>
      <c r="K11" s="137"/>
      <c r="L11" s="138"/>
      <c r="M11" s="138"/>
      <c r="N11" s="138"/>
      <c r="O11" s="137"/>
      <c r="P11" s="137"/>
      <c r="Q11" s="137"/>
      <c r="R11" s="137"/>
      <c r="S11" s="137"/>
      <c r="T11" s="137"/>
      <c r="U11" s="137">
        <f t="shared" si="0"/>
        <v>40000</v>
      </c>
      <c r="V11" s="137"/>
      <c r="W11" s="139">
        <f t="shared" si="1"/>
        <v>40000</v>
      </c>
      <c r="X11" s="49" t="str">
        <f t="shared" si="5"/>
        <v>○</v>
      </c>
      <c r="Y11" s="130" t="str">
        <f t="shared" si="2"/>
        <v>○</v>
      </c>
      <c r="Z11" s="130" t="str">
        <f t="shared" si="3"/>
        <v>ー</v>
      </c>
      <c r="AA11" s="130" t="str">
        <f t="shared" si="3"/>
        <v>ー</v>
      </c>
    </row>
    <row r="12" spans="1:27" ht="20.100000000000001" customHeight="1">
      <c r="B12" s="45">
        <v>4</v>
      </c>
      <c r="C12" s="140" t="s">
        <v>139</v>
      </c>
      <c r="D12" s="141" t="s">
        <v>140</v>
      </c>
      <c r="E12" s="142">
        <v>5</v>
      </c>
      <c r="F12" s="143">
        <v>40000</v>
      </c>
      <c r="G12" s="135">
        <f t="shared" ref="G12:G16" si="7">E12*F12</f>
        <v>200000</v>
      </c>
      <c r="H12" s="136">
        <v>5</v>
      </c>
      <c r="I12" s="137">
        <v>200000</v>
      </c>
      <c r="J12" s="137"/>
      <c r="K12" s="137"/>
      <c r="L12" s="138"/>
      <c r="M12" s="138"/>
      <c r="N12" s="138"/>
      <c r="O12" s="137"/>
      <c r="P12" s="137"/>
      <c r="Q12" s="137"/>
      <c r="R12" s="137"/>
      <c r="S12" s="137"/>
      <c r="T12" s="137"/>
      <c r="U12" s="137">
        <f t="shared" si="0"/>
        <v>200000</v>
      </c>
      <c r="V12" s="137"/>
      <c r="W12" s="139">
        <f t="shared" si="1"/>
        <v>200000</v>
      </c>
      <c r="X12" s="49" t="str">
        <f t="shared" si="5"/>
        <v>○</v>
      </c>
      <c r="Y12" s="130" t="str">
        <f t="shared" si="2"/>
        <v>○</v>
      </c>
      <c r="Z12" s="130" t="str">
        <f t="shared" si="3"/>
        <v>ー</v>
      </c>
      <c r="AA12" s="130" t="str">
        <f t="shared" si="3"/>
        <v>ー</v>
      </c>
    </row>
    <row r="13" spans="1:27" ht="20.100000000000001" customHeight="1">
      <c r="B13" s="45">
        <v>5</v>
      </c>
      <c r="C13" s="140" t="s">
        <v>141</v>
      </c>
      <c r="D13" s="141"/>
      <c r="E13" s="142">
        <v>1</v>
      </c>
      <c r="F13" s="143">
        <v>10000</v>
      </c>
      <c r="G13" s="135">
        <f t="shared" si="7"/>
        <v>10000</v>
      </c>
      <c r="H13" s="136">
        <v>5</v>
      </c>
      <c r="I13" s="137"/>
      <c r="J13" s="137">
        <v>10000</v>
      </c>
      <c r="K13" s="137"/>
      <c r="L13" s="138"/>
      <c r="M13" s="138"/>
      <c r="N13" s="138"/>
      <c r="O13" s="137"/>
      <c r="P13" s="137"/>
      <c r="Q13" s="137"/>
      <c r="R13" s="137"/>
      <c r="S13" s="137"/>
      <c r="T13" s="137"/>
      <c r="U13" s="137">
        <f t="shared" si="0"/>
        <v>10000</v>
      </c>
      <c r="V13" s="137"/>
      <c r="W13" s="139">
        <f t="shared" si="1"/>
        <v>10000</v>
      </c>
      <c r="X13" s="49" t="str">
        <f t="shared" si="5"/>
        <v>○</v>
      </c>
      <c r="Y13" s="130" t="str">
        <f t="shared" si="2"/>
        <v>○</v>
      </c>
      <c r="Z13" s="130" t="str">
        <f t="shared" si="3"/>
        <v>ー</v>
      </c>
      <c r="AA13" s="130" t="str">
        <f t="shared" si="3"/>
        <v>ー</v>
      </c>
    </row>
    <row r="14" spans="1:27" ht="72" customHeight="1">
      <c r="B14" s="45">
        <v>6</v>
      </c>
      <c r="C14" s="140" t="s">
        <v>142</v>
      </c>
      <c r="D14" s="144" t="s">
        <v>143</v>
      </c>
      <c r="E14" s="142">
        <v>25</v>
      </c>
      <c r="F14" s="143">
        <v>20000</v>
      </c>
      <c r="G14" s="135">
        <f t="shared" si="7"/>
        <v>500000</v>
      </c>
      <c r="H14" s="136">
        <v>5</v>
      </c>
      <c r="I14" s="137"/>
      <c r="J14" s="137">
        <v>500000</v>
      </c>
      <c r="K14" s="137"/>
      <c r="L14" s="138"/>
      <c r="M14" s="138"/>
      <c r="N14" s="138"/>
      <c r="O14" s="137"/>
      <c r="P14" s="137"/>
      <c r="Q14" s="137"/>
      <c r="R14" s="137"/>
      <c r="S14" s="137"/>
      <c r="T14" s="137"/>
      <c r="U14" s="137">
        <f t="shared" ref="U14:U17" si="8">SUM(I14:T14)</f>
        <v>500000</v>
      </c>
      <c r="V14" s="137"/>
      <c r="W14" s="139">
        <f t="shared" si="1"/>
        <v>500000</v>
      </c>
      <c r="X14" s="49" t="str">
        <f t="shared" si="5"/>
        <v>○</v>
      </c>
      <c r="Y14" s="130" t="str">
        <f t="shared" si="2"/>
        <v>○</v>
      </c>
      <c r="Z14" s="130" t="str">
        <f t="shared" si="3"/>
        <v>ー</v>
      </c>
      <c r="AA14" s="130" t="str">
        <f t="shared" si="3"/>
        <v>ー</v>
      </c>
    </row>
    <row r="15" spans="1:27" ht="20.100000000000001" customHeight="1">
      <c r="B15" s="45">
        <v>7</v>
      </c>
      <c r="C15" s="140" t="s">
        <v>145</v>
      </c>
      <c r="D15" s="141"/>
      <c r="E15" s="142">
        <v>1</v>
      </c>
      <c r="F15" s="143">
        <v>100000</v>
      </c>
      <c r="G15" s="135">
        <f t="shared" si="7"/>
        <v>100000</v>
      </c>
      <c r="H15" s="136">
        <v>6</v>
      </c>
      <c r="I15" s="137"/>
      <c r="J15" s="137"/>
      <c r="K15" s="137"/>
      <c r="L15" s="138"/>
      <c r="M15" s="138"/>
      <c r="N15" s="138"/>
      <c r="O15" s="137"/>
      <c r="P15" s="137"/>
      <c r="Q15" s="137"/>
      <c r="R15" s="137"/>
      <c r="S15" s="137"/>
      <c r="T15" s="137"/>
      <c r="U15" s="137">
        <f t="shared" si="8"/>
        <v>0</v>
      </c>
      <c r="V15" s="137">
        <v>100000</v>
      </c>
      <c r="W15" s="139">
        <f t="shared" si="1"/>
        <v>100000</v>
      </c>
      <c r="X15" s="49" t="str">
        <f t="shared" si="5"/>
        <v>○</v>
      </c>
      <c r="Y15" s="130" t="str">
        <f t="shared" si="2"/>
        <v>○</v>
      </c>
      <c r="Z15" s="130" t="str">
        <f t="shared" si="3"/>
        <v>ー</v>
      </c>
      <c r="AA15" s="130" t="str">
        <f t="shared" si="3"/>
        <v>ー</v>
      </c>
    </row>
    <row r="16" spans="1:27" ht="20.100000000000001" customHeight="1">
      <c r="B16" s="45">
        <v>8</v>
      </c>
      <c r="C16" s="140" t="s">
        <v>146</v>
      </c>
      <c r="D16" s="141"/>
      <c r="E16" s="142">
        <v>1</v>
      </c>
      <c r="F16" s="143">
        <v>20000</v>
      </c>
      <c r="G16" s="135">
        <f t="shared" si="7"/>
        <v>20000</v>
      </c>
      <c r="H16" s="136">
        <v>6</v>
      </c>
      <c r="I16" s="137"/>
      <c r="J16" s="137"/>
      <c r="K16" s="137"/>
      <c r="L16" s="138"/>
      <c r="M16" s="138"/>
      <c r="N16" s="138"/>
      <c r="O16" s="137"/>
      <c r="P16" s="137"/>
      <c r="Q16" s="137"/>
      <c r="R16" s="137"/>
      <c r="S16" s="137"/>
      <c r="T16" s="137"/>
      <c r="U16" s="137">
        <f t="shared" si="8"/>
        <v>0</v>
      </c>
      <c r="V16" s="137">
        <v>20000</v>
      </c>
      <c r="W16" s="139">
        <f t="shared" si="1"/>
        <v>20000</v>
      </c>
      <c r="X16" s="49" t="str">
        <f t="shared" si="5"/>
        <v>○</v>
      </c>
      <c r="Y16" s="130" t="str">
        <f t="shared" si="2"/>
        <v>○</v>
      </c>
      <c r="Z16" s="130" t="str">
        <f t="shared" si="3"/>
        <v>ー</v>
      </c>
      <c r="AA16" s="130" t="str">
        <f t="shared" si="3"/>
        <v>ー</v>
      </c>
    </row>
    <row r="17" spans="2:27" ht="20.100000000000001" customHeight="1">
      <c r="B17" s="45">
        <v>9</v>
      </c>
      <c r="C17" s="185"/>
      <c r="D17" s="186"/>
      <c r="E17" s="142"/>
      <c r="F17" s="187"/>
      <c r="G17" s="135" t="str">
        <f t="shared" si="6"/>
        <v/>
      </c>
      <c r="H17" s="188"/>
      <c r="I17" s="137"/>
      <c r="J17" s="137"/>
      <c r="K17" s="137"/>
      <c r="L17" s="138"/>
      <c r="M17" s="138"/>
      <c r="N17" s="138"/>
      <c r="O17" s="137"/>
      <c r="P17" s="137"/>
      <c r="Q17" s="137"/>
      <c r="R17" s="137"/>
      <c r="S17" s="137"/>
      <c r="T17" s="137"/>
      <c r="U17" s="137">
        <f t="shared" si="8"/>
        <v>0</v>
      </c>
      <c r="V17" s="137"/>
      <c r="W17" s="139">
        <f t="shared" si="1"/>
        <v>0</v>
      </c>
      <c r="X17" s="49" t="str">
        <f t="shared" si="5"/>
        <v/>
      </c>
      <c r="Y17" s="130" t="str">
        <f t="shared" si="2"/>
        <v/>
      </c>
      <c r="Z17" s="130" t="str">
        <f t="shared" si="3"/>
        <v/>
      </c>
      <c r="AA17" s="130" t="str">
        <f t="shared" si="3"/>
        <v/>
      </c>
    </row>
    <row r="18" spans="2:27" ht="20.100000000000001" customHeight="1">
      <c r="B18" s="53"/>
      <c r="C18" s="189"/>
      <c r="D18" s="190"/>
      <c r="E18" s="191"/>
      <c r="F18" s="192"/>
      <c r="G18" s="135" t="str">
        <f t="shared" si="6"/>
        <v/>
      </c>
      <c r="H18" s="193"/>
      <c r="I18" s="194"/>
      <c r="J18" s="194"/>
      <c r="K18" s="194"/>
      <c r="L18" s="195"/>
      <c r="M18" s="195"/>
      <c r="N18" s="195"/>
      <c r="O18" s="194"/>
      <c r="P18" s="194"/>
      <c r="Q18" s="194"/>
      <c r="R18" s="194"/>
      <c r="S18" s="194"/>
      <c r="T18" s="194"/>
      <c r="U18" s="194"/>
      <c r="V18" s="194"/>
      <c r="W18" s="196"/>
      <c r="X18" s="49" t="str">
        <f t="shared" si="5"/>
        <v/>
      </c>
      <c r="Y18" s="130" t="str">
        <f t="shared" si="2"/>
        <v/>
      </c>
      <c r="Z18" s="130" t="str">
        <f t="shared" ref="Z18:AA18" si="9">IF($G18="","",IF(INT(E18)=E18,"ー","あり"))</f>
        <v/>
      </c>
      <c r="AA18" s="130" t="str">
        <f t="shared" si="9"/>
        <v/>
      </c>
    </row>
    <row r="19" spans="2:27" ht="20.100000000000001" customHeight="1" thickBot="1">
      <c r="B19" s="61" t="s">
        <v>116</v>
      </c>
      <c r="C19" s="197"/>
      <c r="D19" s="197"/>
      <c r="E19" s="145"/>
      <c r="F19" s="146"/>
      <c r="G19" s="147">
        <f>SUM(G8:G17)</f>
        <v>2870000</v>
      </c>
      <c r="H19" s="198"/>
      <c r="I19" s="149">
        <f>SUM(I8:I17)</f>
        <v>2200000</v>
      </c>
      <c r="J19" s="149">
        <f>SUM(J8:J17)</f>
        <v>550000</v>
      </c>
      <c r="K19" s="149">
        <f>SUM(K8:K17)</f>
        <v>0</v>
      </c>
      <c r="L19" s="150"/>
      <c r="M19" s="150"/>
      <c r="N19" s="150"/>
      <c r="O19" s="149">
        <f t="shared" ref="O19:V19" si="10">SUM(O8:O17)</f>
        <v>0</v>
      </c>
      <c r="P19" s="149">
        <f t="shared" si="10"/>
        <v>0</v>
      </c>
      <c r="Q19" s="149">
        <f t="shared" si="10"/>
        <v>0</v>
      </c>
      <c r="R19" s="149">
        <f t="shared" si="10"/>
        <v>0</v>
      </c>
      <c r="S19" s="149">
        <f t="shared" si="10"/>
        <v>0</v>
      </c>
      <c r="T19" s="149">
        <f t="shared" si="10"/>
        <v>0</v>
      </c>
      <c r="U19" s="149">
        <f t="shared" si="10"/>
        <v>2750000</v>
      </c>
      <c r="V19" s="149">
        <f t="shared" si="10"/>
        <v>120000</v>
      </c>
      <c r="W19" s="151">
        <f>SUM(U19,V19)</f>
        <v>2870000</v>
      </c>
      <c r="X19" s="43" t="s">
        <v>115</v>
      </c>
      <c r="Y19" s="130" t="str">
        <f>IF($G19=0,"",IF(G19=W19,"○","×"))</f>
        <v>○</v>
      </c>
      <c r="Z19" s="43" t="s">
        <v>115</v>
      </c>
      <c r="AA19" s="43" t="s">
        <v>115</v>
      </c>
    </row>
    <row r="20" spans="2:27" ht="20.100000000000001" customHeight="1">
      <c r="B20" s="802" t="s">
        <v>117</v>
      </c>
      <c r="C20" s="152" t="s">
        <v>118</v>
      </c>
      <c r="D20" s="153"/>
      <c r="E20" s="154"/>
      <c r="F20" s="155"/>
      <c r="G20" s="156">
        <v>200</v>
      </c>
      <c r="H20" s="157">
        <v>7</v>
      </c>
      <c r="I20" s="158"/>
      <c r="J20" s="158"/>
      <c r="K20" s="158"/>
      <c r="L20" s="159">
        <f>IF(G20="","",U20)</f>
        <v>191</v>
      </c>
      <c r="M20" s="158"/>
      <c r="N20" s="158"/>
      <c r="O20" s="158"/>
      <c r="P20" s="158"/>
      <c r="Q20" s="158"/>
      <c r="R20" s="158"/>
      <c r="S20" s="158"/>
      <c r="T20" s="158"/>
      <c r="U20" s="159">
        <f>IF(OR($U$19=0,G20=""),"",ROUNDDOWN(G20*$U$19/$W$19,0))</f>
        <v>191</v>
      </c>
      <c r="V20" s="159">
        <f>IF(U20="","",G20-U20)</f>
        <v>9</v>
      </c>
      <c r="W20" s="160">
        <f>SUM(U20,V20)</f>
        <v>200</v>
      </c>
      <c r="X20" s="43" t="s">
        <v>115</v>
      </c>
      <c r="Y20" s="130" t="str">
        <f>IF($G20="","",IF(G20=W20,"○","×"))</f>
        <v>○</v>
      </c>
      <c r="Z20" s="43" t="s">
        <v>115</v>
      </c>
      <c r="AA20" s="43" t="s">
        <v>115</v>
      </c>
    </row>
    <row r="21" spans="2:27" ht="20.100000000000001" customHeight="1">
      <c r="B21" s="803"/>
      <c r="C21" s="161" t="s">
        <v>120</v>
      </c>
      <c r="D21" s="162"/>
      <c r="E21" s="163"/>
      <c r="F21" s="164"/>
      <c r="G21" s="135">
        <v>95746</v>
      </c>
      <c r="H21" s="136">
        <v>8</v>
      </c>
      <c r="I21" s="138"/>
      <c r="J21" s="138"/>
      <c r="K21" s="138"/>
      <c r="L21" s="138"/>
      <c r="M21" s="137">
        <f>IF(G21="","",U21)</f>
        <v>91742</v>
      </c>
      <c r="N21" s="138"/>
      <c r="O21" s="138"/>
      <c r="P21" s="138"/>
      <c r="Q21" s="138"/>
      <c r="R21" s="138"/>
      <c r="S21" s="138"/>
      <c r="T21" s="138"/>
      <c r="U21" s="137">
        <f>IF(OR($U$19=0,G21=""),"",ROUNDDOWN(G21*$U$19/$W$19,0))</f>
        <v>91742</v>
      </c>
      <c r="V21" s="137">
        <f>IF(U21="","",G21-U21)</f>
        <v>4004</v>
      </c>
      <c r="W21" s="139">
        <f>SUM(U21,V21)</f>
        <v>95746</v>
      </c>
      <c r="X21" s="43" t="s">
        <v>115</v>
      </c>
      <c r="Y21" s="130" t="str">
        <f t="shared" si="2"/>
        <v>○</v>
      </c>
      <c r="Z21" s="43" t="s">
        <v>115</v>
      </c>
      <c r="AA21" s="43" t="s">
        <v>115</v>
      </c>
    </row>
    <row r="22" spans="2:27" ht="20.100000000000001" customHeight="1" thickBot="1">
      <c r="B22" s="804"/>
      <c r="C22" s="165" t="s">
        <v>121</v>
      </c>
      <c r="D22" s="166"/>
      <c r="E22" s="167"/>
      <c r="F22" s="168"/>
      <c r="G22" s="147">
        <v>76381</v>
      </c>
      <c r="H22" s="148">
        <v>9</v>
      </c>
      <c r="I22" s="150"/>
      <c r="J22" s="150"/>
      <c r="K22" s="150"/>
      <c r="L22" s="150"/>
      <c r="M22" s="150"/>
      <c r="N22" s="149">
        <f>IF(G22="","",U22)</f>
        <v>73187</v>
      </c>
      <c r="O22" s="150"/>
      <c r="P22" s="150"/>
      <c r="Q22" s="150"/>
      <c r="R22" s="150"/>
      <c r="S22" s="150"/>
      <c r="T22" s="150"/>
      <c r="U22" s="149">
        <f>IF(OR($U$19=0,G22=""),"",ROUNDDOWN(G22*$U$19/$W$19,0))</f>
        <v>73187</v>
      </c>
      <c r="V22" s="149">
        <f t="shared" ref="V22:V24" si="11">IF(U22="","",G22-U22)</f>
        <v>3194</v>
      </c>
      <c r="W22" s="151">
        <f t="shared" ref="W22:W24" si="12">SUM(U22,V22)</f>
        <v>76381</v>
      </c>
      <c r="X22" s="43" t="s">
        <v>115</v>
      </c>
      <c r="Y22" s="130" t="str">
        <f t="shared" si="2"/>
        <v>○</v>
      </c>
      <c r="Z22" s="43" t="s">
        <v>115</v>
      </c>
      <c r="AA22" s="43" t="s">
        <v>115</v>
      </c>
    </row>
    <row r="23" spans="2:27" ht="20.100000000000001" customHeight="1">
      <c r="B23" s="89"/>
      <c r="C23" s="169" t="s">
        <v>122</v>
      </c>
      <c r="D23" s="170"/>
      <c r="E23" s="171"/>
      <c r="F23" s="172"/>
      <c r="G23" s="173">
        <v>500000</v>
      </c>
      <c r="H23" s="174">
        <v>10</v>
      </c>
      <c r="I23" s="175"/>
      <c r="J23" s="175"/>
      <c r="K23" s="175"/>
      <c r="L23" s="175"/>
      <c r="M23" s="175"/>
      <c r="N23" s="175"/>
      <c r="O23" s="175"/>
      <c r="P23" s="175"/>
      <c r="Q23" s="176">
        <f>IF(G23="","",U23)</f>
        <v>479094</v>
      </c>
      <c r="R23" s="175"/>
      <c r="S23" s="175"/>
      <c r="T23" s="175"/>
      <c r="U23" s="176">
        <f>IF(OR($U$19=0,G23=""),"",ROUNDDOWN(G23*$U$19/$W$19,0))</f>
        <v>479094</v>
      </c>
      <c r="V23" s="176">
        <f>IF(U23="","",G23-U23)</f>
        <v>20906</v>
      </c>
      <c r="W23" s="177">
        <f t="shared" si="12"/>
        <v>500000</v>
      </c>
      <c r="X23" s="43" t="s">
        <v>115</v>
      </c>
      <c r="Y23" s="130" t="str">
        <f t="shared" si="2"/>
        <v>○</v>
      </c>
      <c r="Z23" s="43" t="s">
        <v>115</v>
      </c>
      <c r="AA23" s="43" t="s">
        <v>115</v>
      </c>
    </row>
    <row r="24" spans="2:27" ht="20.100000000000001" customHeight="1">
      <c r="B24" s="99"/>
      <c r="C24" s="161" t="s">
        <v>123</v>
      </c>
      <c r="D24" s="162"/>
      <c r="E24" s="163"/>
      <c r="F24" s="164"/>
      <c r="G24" s="135">
        <v>800000</v>
      </c>
      <c r="H24" s="136">
        <v>11</v>
      </c>
      <c r="I24" s="138"/>
      <c r="J24" s="138"/>
      <c r="K24" s="138"/>
      <c r="L24" s="138"/>
      <c r="M24" s="138"/>
      <c r="N24" s="138"/>
      <c r="O24" s="138"/>
      <c r="P24" s="138"/>
      <c r="Q24" s="137">
        <f>IF(G24="","",U24)</f>
        <v>766550</v>
      </c>
      <c r="R24" s="138"/>
      <c r="S24" s="138"/>
      <c r="T24" s="138"/>
      <c r="U24" s="137">
        <f>IF(OR($U$19=0,G24=""),"",ROUNDDOWN(G24*$U$19/$W$19,0))</f>
        <v>766550</v>
      </c>
      <c r="V24" s="137">
        <f t="shared" si="11"/>
        <v>33450</v>
      </c>
      <c r="W24" s="139">
        <f t="shared" si="12"/>
        <v>800000</v>
      </c>
      <c r="X24" s="43" t="s">
        <v>115</v>
      </c>
      <c r="Y24" s="130" t="str">
        <f t="shared" si="2"/>
        <v>○</v>
      </c>
      <c r="Z24" s="43" t="s">
        <v>115</v>
      </c>
      <c r="AA24" s="43" t="s">
        <v>115</v>
      </c>
    </row>
    <row r="25" spans="2:27" ht="20.100000000000001" customHeight="1" thickBot="1">
      <c r="B25" s="61" t="s">
        <v>116</v>
      </c>
      <c r="C25" s="178"/>
      <c r="D25" s="178"/>
      <c r="E25" s="179"/>
      <c r="F25" s="179"/>
      <c r="G25" s="147">
        <f>SUM(G20:G23)</f>
        <v>672327</v>
      </c>
      <c r="H25" s="199"/>
      <c r="I25" s="149">
        <f t="shared" ref="I25:W25" si="13">SUM(I20:I23)</f>
        <v>0</v>
      </c>
      <c r="J25" s="149">
        <f t="shared" si="13"/>
        <v>0</v>
      </c>
      <c r="K25" s="149">
        <f t="shared" si="13"/>
        <v>0</v>
      </c>
      <c r="L25" s="149">
        <f t="shared" si="13"/>
        <v>191</v>
      </c>
      <c r="M25" s="149">
        <f t="shared" si="13"/>
        <v>91742</v>
      </c>
      <c r="N25" s="149">
        <f t="shared" si="13"/>
        <v>73187</v>
      </c>
      <c r="O25" s="149">
        <f t="shared" si="13"/>
        <v>0</v>
      </c>
      <c r="P25" s="149">
        <f t="shared" si="13"/>
        <v>0</v>
      </c>
      <c r="Q25" s="149">
        <f t="shared" si="13"/>
        <v>479094</v>
      </c>
      <c r="R25" s="149">
        <f t="shared" si="13"/>
        <v>0</v>
      </c>
      <c r="S25" s="149">
        <f t="shared" si="13"/>
        <v>0</v>
      </c>
      <c r="T25" s="149">
        <f t="shared" si="13"/>
        <v>0</v>
      </c>
      <c r="U25" s="149">
        <f t="shared" si="13"/>
        <v>644214</v>
      </c>
      <c r="V25" s="149">
        <f t="shared" si="13"/>
        <v>28113</v>
      </c>
      <c r="W25" s="149">
        <f t="shared" si="13"/>
        <v>672327</v>
      </c>
      <c r="X25" s="43" t="s">
        <v>115</v>
      </c>
      <c r="Y25" s="130" t="str">
        <f>IF($G25=0,"",IF(G25=W25,"○","×"))</f>
        <v>○</v>
      </c>
      <c r="Z25" s="43" t="s">
        <v>115</v>
      </c>
      <c r="AA25" s="43" t="s">
        <v>115</v>
      </c>
    </row>
    <row r="26" spans="2:27" ht="20.100000000000001" customHeight="1" thickBot="1">
      <c r="B26" s="104" t="s">
        <v>147</v>
      </c>
      <c r="C26" s="200"/>
      <c r="D26" s="200"/>
      <c r="E26" s="201"/>
      <c r="F26" s="201"/>
      <c r="G26" s="202">
        <f>SUM(G19,G25)</f>
        <v>3542327</v>
      </c>
      <c r="H26" s="203"/>
      <c r="I26" s="204">
        <f t="shared" ref="I26:W26" si="14">SUM(I19,I25)</f>
        <v>2200000</v>
      </c>
      <c r="J26" s="204">
        <f t="shared" si="14"/>
        <v>550000</v>
      </c>
      <c r="K26" s="204">
        <f t="shared" si="14"/>
        <v>0</v>
      </c>
      <c r="L26" s="204">
        <f t="shared" si="14"/>
        <v>191</v>
      </c>
      <c r="M26" s="204">
        <f t="shared" si="14"/>
        <v>91742</v>
      </c>
      <c r="N26" s="204">
        <f t="shared" si="14"/>
        <v>73187</v>
      </c>
      <c r="O26" s="204">
        <f t="shared" si="14"/>
        <v>0</v>
      </c>
      <c r="P26" s="204">
        <f t="shared" si="14"/>
        <v>0</v>
      </c>
      <c r="Q26" s="204">
        <f t="shared" si="14"/>
        <v>479094</v>
      </c>
      <c r="R26" s="204">
        <f t="shared" si="14"/>
        <v>0</v>
      </c>
      <c r="S26" s="204">
        <f t="shared" si="14"/>
        <v>0</v>
      </c>
      <c r="T26" s="204">
        <f t="shared" si="14"/>
        <v>0</v>
      </c>
      <c r="U26" s="204">
        <f t="shared" si="14"/>
        <v>3394214</v>
      </c>
      <c r="V26" s="204">
        <f t="shared" si="14"/>
        <v>148113</v>
      </c>
      <c r="W26" s="204">
        <f t="shared" si="14"/>
        <v>3542327</v>
      </c>
      <c r="X26" s="43" t="s">
        <v>115</v>
      </c>
      <c r="Y26" s="130" t="str">
        <f>IF($G26=0,"",IF(G26=W26,"○","×"))</f>
        <v>○</v>
      </c>
      <c r="Z26" s="43" t="s">
        <v>115</v>
      </c>
      <c r="AA26" s="43" t="s">
        <v>115</v>
      </c>
    </row>
    <row r="27" spans="2:27" ht="20.100000000000001" customHeight="1">
      <c r="B27" s="33" t="s">
        <v>125</v>
      </c>
      <c r="C27" s="205"/>
      <c r="D27" s="206"/>
      <c r="E27" s="133"/>
      <c r="F27" s="207"/>
      <c r="G27" s="135"/>
      <c r="H27" s="188"/>
      <c r="I27" s="137"/>
      <c r="J27" s="137"/>
      <c r="K27" s="137"/>
      <c r="L27" s="138"/>
      <c r="M27" s="138"/>
      <c r="N27" s="138"/>
      <c r="O27" s="137"/>
      <c r="P27" s="137"/>
      <c r="Q27" s="137"/>
      <c r="R27" s="137"/>
      <c r="S27" s="137"/>
      <c r="T27" s="137"/>
      <c r="U27" s="137">
        <f>SUM(I27:T27)</f>
        <v>0</v>
      </c>
      <c r="V27" s="137"/>
      <c r="W27" s="139">
        <f>SUM(U27,V27)</f>
        <v>0</v>
      </c>
      <c r="X27" s="43" t="s">
        <v>115</v>
      </c>
      <c r="Y27" s="130" t="str">
        <f>IF($G27=0,"",IF(G27=W27,"○","×"))</f>
        <v/>
      </c>
      <c r="Z27" s="43" t="s">
        <v>115</v>
      </c>
      <c r="AA27" s="43" t="s">
        <v>115</v>
      </c>
    </row>
    <row r="28" spans="2:27" ht="20.100000000000001" customHeight="1">
      <c r="B28" s="45">
        <v>1</v>
      </c>
      <c r="C28" s="140" t="s">
        <v>135</v>
      </c>
      <c r="D28" s="141" t="s">
        <v>136</v>
      </c>
      <c r="E28" s="142">
        <v>1</v>
      </c>
      <c r="F28" s="143">
        <v>1500000</v>
      </c>
      <c r="G28" s="135">
        <f t="shared" ref="G28:G30" si="15">E28*F28</f>
        <v>1500000</v>
      </c>
      <c r="H28" s="136">
        <v>1</v>
      </c>
      <c r="I28" s="137">
        <v>1500000</v>
      </c>
      <c r="J28" s="137"/>
      <c r="K28" s="137"/>
      <c r="L28" s="138"/>
      <c r="M28" s="138"/>
      <c r="N28" s="138"/>
      <c r="O28" s="137"/>
      <c r="P28" s="137"/>
      <c r="Q28" s="137"/>
      <c r="R28" s="137"/>
      <c r="S28" s="137"/>
      <c r="T28" s="137"/>
      <c r="U28" s="137">
        <f t="shared" ref="U28:U32" si="16">SUM(I28:T28)</f>
        <v>1500000</v>
      </c>
      <c r="V28" s="137"/>
      <c r="W28" s="139">
        <f t="shared" ref="W28:W32" si="17">SUM(U28,V28)</f>
        <v>1500000</v>
      </c>
      <c r="X28" s="49" t="str">
        <f t="shared" ref="X28:X32" si="18">IF($G28="","",IF(E28*F28=G28,"○","×"))</f>
        <v>○</v>
      </c>
      <c r="Y28" s="130" t="str">
        <f t="shared" ref="Y28:Y32" si="19">IF($G28="","",IF(G28=W28,"○","×"))</f>
        <v>○</v>
      </c>
      <c r="Z28" s="130" t="str">
        <f t="shared" ref="Z28:AA32" si="20">IF($G28="","",IF(INT(E28)=E28,"ー","あり"))</f>
        <v>ー</v>
      </c>
      <c r="AA28" s="130" t="str">
        <f t="shared" si="20"/>
        <v>ー</v>
      </c>
    </row>
    <row r="29" spans="2:27" ht="20.100000000000001" customHeight="1">
      <c r="B29" s="45">
        <v>2</v>
      </c>
      <c r="C29" s="140" t="s">
        <v>138</v>
      </c>
      <c r="D29" s="141"/>
      <c r="E29" s="142">
        <v>1</v>
      </c>
      <c r="F29" s="143">
        <v>20000</v>
      </c>
      <c r="G29" s="135">
        <f t="shared" si="15"/>
        <v>20000</v>
      </c>
      <c r="H29" s="136">
        <v>2</v>
      </c>
      <c r="I29" s="137"/>
      <c r="J29" s="137">
        <v>20000</v>
      </c>
      <c r="K29" s="137"/>
      <c r="L29" s="138"/>
      <c r="M29" s="138"/>
      <c r="N29" s="138"/>
      <c r="O29" s="137"/>
      <c r="P29" s="137"/>
      <c r="Q29" s="137"/>
      <c r="R29" s="137"/>
      <c r="S29" s="137"/>
      <c r="T29" s="137"/>
      <c r="U29" s="137">
        <f t="shared" si="16"/>
        <v>20000</v>
      </c>
      <c r="V29" s="137"/>
      <c r="W29" s="139">
        <f t="shared" si="17"/>
        <v>20000</v>
      </c>
      <c r="X29" s="49" t="str">
        <f t="shared" si="18"/>
        <v>○</v>
      </c>
      <c r="Y29" s="130" t="str">
        <f t="shared" si="19"/>
        <v>○</v>
      </c>
      <c r="Z29" s="130" t="str">
        <f t="shared" si="20"/>
        <v>ー</v>
      </c>
      <c r="AA29" s="130" t="str">
        <f t="shared" si="20"/>
        <v>ー</v>
      </c>
    </row>
    <row r="30" spans="2:27" ht="71.25" customHeight="1">
      <c r="B30" s="45">
        <v>3</v>
      </c>
      <c r="C30" s="140" t="s">
        <v>144</v>
      </c>
      <c r="D30" s="144" t="s">
        <v>143</v>
      </c>
      <c r="E30" s="142">
        <v>20</v>
      </c>
      <c r="F30" s="143">
        <v>20000</v>
      </c>
      <c r="G30" s="135">
        <f t="shared" si="15"/>
        <v>400000</v>
      </c>
      <c r="H30" s="136">
        <v>3</v>
      </c>
      <c r="I30" s="137"/>
      <c r="J30" s="137">
        <v>400000</v>
      </c>
      <c r="K30" s="137"/>
      <c r="L30" s="138"/>
      <c r="M30" s="138"/>
      <c r="N30" s="138"/>
      <c r="O30" s="137"/>
      <c r="P30" s="137"/>
      <c r="Q30" s="137"/>
      <c r="R30" s="137"/>
      <c r="S30" s="137"/>
      <c r="T30" s="137"/>
      <c r="U30" s="137">
        <f t="shared" si="16"/>
        <v>400000</v>
      </c>
      <c r="V30" s="137"/>
      <c r="W30" s="139">
        <f t="shared" si="17"/>
        <v>400000</v>
      </c>
      <c r="X30" s="49" t="str">
        <f t="shared" si="18"/>
        <v>○</v>
      </c>
      <c r="Y30" s="130" t="str">
        <f t="shared" si="19"/>
        <v>○</v>
      </c>
      <c r="Z30" s="130" t="str">
        <f t="shared" si="20"/>
        <v>ー</v>
      </c>
      <c r="AA30" s="130" t="str">
        <f t="shared" si="20"/>
        <v>ー</v>
      </c>
    </row>
    <row r="31" spans="2:27" ht="20.100000000000001" customHeight="1">
      <c r="B31" s="45">
        <v>4</v>
      </c>
      <c r="C31" s="185"/>
      <c r="D31" s="186"/>
      <c r="E31" s="142"/>
      <c r="F31" s="187"/>
      <c r="G31" s="135" t="str">
        <f t="shared" ref="G31:G32" si="21">IF(OR(E31="",F31=""),"",E31*F31)</f>
        <v/>
      </c>
      <c r="H31" s="188"/>
      <c r="I31" s="137"/>
      <c r="J31" s="137"/>
      <c r="K31" s="137"/>
      <c r="L31" s="138"/>
      <c r="M31" s="138"/>
      <c r="N31" s="138"/>
      <c r="O31" s="137"/>
      <c r="P31" s="137"/>
      <c r="Q31" s="137"/>
      <c r="R31" s="137"/>
      <c r="S31" s="137"/>
      <c r="T31" s="137"/>
      <c r="U31" s="137">
        <f t="shared" si="16"/>
        <v>0</v>
      </c>
      <c r="V31" s="137"/>
      <c r="W31" s="139">
        <f t="shared" si="17"/>
        <v>0</v>
      </c>
      <c r="X31" s="49" t="str">
        <f t="shared" si="18"/>
        <v/>
      </c>
      <c r="Y31" s="130" t="str">
        <f t="shared" si="19"/>
        <v/>
      </c>
      <c r="Z31" s="130" t="str">
        <f t="shared" si="20"/>
        <v/>
      </c>
      <c r="AA31" s="130" t="str">
        <f t="shared" si="20"/>
        <v/>
      </c>
    </row>
    <row r="32" spans="2:27" ht="20.100000000000001" customHeight="1">
      <c r="B32" s="45">
        <v>5</v>
      </c>
      <c r="C32" s="185"/>
      <c r="D32" s="186"/>
      <c r="E32" s="142"/>
      <c r="F32" s="187"/>
      <c r="G32" s="135" t="str">
        <f t="shared" si="21"/>
        <v/>
      </c>
      <c r="H32" s="188"/>
      <c r="I32" s="137"/>
      <c r="J32" s="137"/>
      <c r="K32" s="137"/>
      <c r="L32" s="138"/>
      <c r="M32" s="138"/>
      <c r="N32" s="138"/>
      <c r="O32" s="137"/>
      <c r="P32" s="137"/>
      <c r="Q32" s="137"/>
      <c r="R32" s="137"/>
      <c r="S32" s="137"/>
      <c r="T32" s="137"/>
      <c r="U32" s="137">
        <f t="shared" si="16"/>
        <v>0</v>
      </c>
      <c r="V32" s="137"/>
      <c r="W32" s="139">
        <f t="shared" si="17"/>
        <v>0</v>
      </c>
      <c r="X32" s="49" t="str">
        <f t="shared" si="18"/>
        <v/>
      </c>
      <c r="Y32" s="130" t="str">
        <f t="shared" si="19"/>
        <v/>
      </c>
      <c r="Z32" s="130" t="str">
        <f t="shared" si="20"/>
        <v/>
      </c>
      <c r="AA32" s="130" t="str">
        <f t="shared" si="20"/>
        <v/>
      </c>
    </row>
    <row r="33" spans="2:27" ht="20.100000000000001" customHeight="1" thickBot="1">
      <c r="B33" s="61" t="s">
        <v>116</v>
      </c>
      <c r="C33" s="197"/>
      <c r="D33" s="197"/>
      <c r="E33" s="145"/>
      <c r="F33" s="146"/>
      <c r="G33" s="147">
        <f>SUM(G27:G32)</f>
        <v>1920000</v>
      </c>
      <c r="H33" s="198"/>
      <c r="I33" s="149">
        <f>SUM(I27:I32)</f>
        <v>1500000</v>
      </c>
      <c r="J33" s="149">
        <f>SUM(J27:J32)</f>
        <v>420000</v>
      </c>
      <c r="K33" s="149">
        <f>SUM(K27:K32)</f>
        <v>0</v>
      </c>
      <c r="L33" s="150"/>
      <c r="M33" s="150"/>
      <c r="N33" s="150"/>
      <c r="O33" s="149">
        <f t="shared" ref="O33:V33" si="22">SUM(O27:O32)</f>
        <v>0</v>
      </c>
      <c r="P33" s="149">
        <f t="shared" si="22"/>
        <v>0</v>
      </c>
      <c r="Q33" s="149">
        <f t="shared" si="22"/>
        <v>0</v>
      </c>
      <c r="R33" s="149">
        <f t="shared" si="22"/>
        <v>0</v>
      </c>
      <c r="S33" s="149">
        <f t="shared" si="22"/>
        <v>0</v>
      </c>
      <c r="T33" s="149">
        <f t="shared" si="22"/>
        <v>0</v>
      </c>
      <c r="U33" s="149">
        <f t="shared" si="22"/>
        <v>1920000</v>
      </c>
      <c r="V33" s="149">
        <f t="shared" si="22"/>
        <v>0</v>
      </c>
      <c r="W33" s="151">
        <f>SUM(U33,V33)</f>
        <v>1920000</v>
      </c>
      <c r="X33" s="43" t="s">
        <v>115</v>
      </c>
      <c r="Y33" s="130" t="str">
        <f>IF($G33=0,"",IF(G33=W33,"○","×"))</f>
        <v>○</v>
      </c>
      <c r="Z33" s="43" t="s">
        <v>115</v>
      </c>
      <c r="AA33" s="43" t="s">
        <v>115</v>
      </c>
    </row>
    <row r="34" spans="2:27" ht="20.100000000000001" customHeight="1">
      <c r="B34" s="802" t="s">
        <v>117</v>
      </c>
      <c r="C34" s="152" t="s">
        <v>118</v>
      </c>
      <c r="D34" s="153"/>
      <c r="E34" s="154"/>
      <c r="F34" s="155"/>
      <c r="G34" s="156">
        <v>50000</v>
      </c>
      <c r="H34" s="157">
        <v>4</v>
      </c>
      <c r="I34" s="158"/>
      <c r="J34" s="158"/>
      <c r="K34" s="158"/>
      <c r="L34" s="159">
        <f>IF(G34="","",U34)</f>
        <v>50000</v>
      </c>
      <c r="M34" s="158"/>
      <c r="N34" s="158"/>
      <c r="O34" s="158"/>
      <c r="P34" s="158"/>
      <c r="Q34" s="158"/>
      <c r="R34" s="158"/>
      <c r="S34" s="158"/>
      <c r="T34" s="158"/>
      <c r="U34" s="159">
        <f>IF(OR($U$33=0,G34=""),"",ROUNDDOWN(G34*$U$33/$W$33,0))</f>
        <v>50000</v>
      </c>
      <c r="V34" s="159">
        <f>IF(U34="","",G34-U34)</f>
        <v>0</v>
      </c>
      <c r="W34" s="160">
        <f>SUM(U34,V34)</f>
        <v>50000</v>
      </c>
      <c r="X34" s="43" t="s">
        <v>115</v>
      </c>
      <c r="Y34" s="130" t="str">
        <f>IF($G34="","",IF(G34=W34,"○","×"))</f>
        <v>○</v>
      </c>
      <c r="Z34" s="43" t="s">
        <v>115</v>
      </c>
      <c r="AA34" s="43" t="s">
        <v>115</v>
      </c>
    </row>
    <row r="35" spans="2:27" ht="20.100000000000001" customHeight="1">
      <c r="B35" s="803"/>
      <c r="C35" s="161" t="s">
        <v>120</v>
      </c>
      <c r="D35" s="162"/>
      <c r="E35" s="163"/>
      <c r="F35" s="164"/>
      <c r="G35" s="135">
        <v>465000</v>
      </c>
      <c r="H35" s="136">
        <v>4</v>
      </c>
      <c r="I35" s="138"/>
      <c r="J35" s="138"/>
      <c r="K35" s="138"/>
      <c r="L35" s="138"/>
      <c r="M35" s="137">
        <f>IF(G35="","",U35)</f>
        <v>465000</v>
      </c>
      <c r="N35" s="138"/>
      <c r="O35" s="138"/>
      <c r="P35" s="138"/>
      <c r="Q35" s="138"/>
      <c r="R35" s="138"/>
      <c r="S35" s="138"/>
      <c r="T35" s="138"/>
      <c r="U35" s="137">
        <f>IF(OR($U$33=0,G35=""),"",ROUNDDOWN(G35*$U$33/$W$33,0))</f>
        <v>465000</v>
      </c>
      <c r="V35" s="137">
        <f>IF(U35="","",G35-U35)</f>
        <v>0</v>
      </c>
      <c r="W35" s="139">
        <f>SUM(U35,V35)</f>
        <v>465000</v>
      </c>
      <c r="X35" s="43" t="s">
        <v>115</v>
      </c>
      <c r="Y35" s="130" t="str">
        <f t="shared" ref="Y35:Y38" si="23">IF($G35="","",IF(G35=W35,"○","×"))</f>
        <v>○</v>
      </c>
      <c r="Z35" s="43" t="s">
        <v>115</v>
      </c>
      <c r="AA35" s="43" t="s">
        <v>115</v>
      </c>
    </row>
    <row r="36" spans="2:27" ht="20.100000000000001" customHeight="1" thickBot="1">
      <c r="B36" s="804"/>
      <c r="C36" s="165" t="s">
        <v>121</v>
      </c>
      <c r="D36" s="166"/>
      <c r="E36" s="167"/>
      <c r="F36" s="168"/>
      <c r="G36" s="147">
        <v>256000</v>
      </c>
      <c r="H36" s="148">
        <v>4</v>
      </c>
      <c r="I36" s="150"/>
      <c r="J36" s="150"/>
      <c r="K36" s="150"/>
      <c r="L36" s="150"/>
      <c r="M36" s="150"/>
      <c r="N36" s="149">
        <f>IF(G36="","",U36)</f>
        <v>256000</v>
      </c>
      <c r="O36" s="150"/>
      <c r="P36" s="150"/>
      <c r="Q36" s="150"/>
      <c r="R36" s="150"/>
      <c r="S36" s="150"/>
      <c r="T36" s="150"/>
      <c r="U36" s="149">
        <f>IF(OR($U$33=0,G36=""),"",ROUNDDOWN(G36*$U$33/$W$33,0))</f>
        <v>256000</v>
      </c>
      <c r="V36" s="149">
        <f t="shared" ref="V36" si="24">IF(U36="","",G36-U36)</f>
        <v>0</v>
      </c>
      <c r="W36" s="151">
        <f t="shared" ref="W36:W38" si="25">SUM(U36,V36)</f>
        <v>256000</v>
      </c>
      <c r="X36" s="43" t="s">
        <v>115</v>
      </c>
      <c r="Y36" s="130" t="str">
        <f t="shared" si="23"/>
        <v>○</v>
      </c>
      <c r="Z36" s="43" t="s">
        <v>115</v>
      </c>
      <c r="AA36" s="43" t="s">
        <v>115</v>
      </c>
    </row>
    <row r="37" spans="2:27" ht="20.100000000000001" customHeight="1">
      <c r="B37" s="89"/>
      <c r="C37" s="208" t="s">
        <v>122</v>
      </c>
      <c r="D37" s="170"/>
      <c r="E37" s="171"/>
      <c r="F37" s="172"/>
      <c r="G37" s="173"/>
      <c r="H37" s="174" t="s">
        <v>119</v>
      </c>
      <c r="I37" s="175"/>
      <c r="J37" s="175"/>
      <c r="K37" s="175"/>
      <c r="L37" s="175"/>
      <c r="M37" s="175"/>
      <c r="N37" s="175"/>
      <c r="O37" s="175"/>
      <c r="P37" s="175"/>
      <c r="Q37" s="176" t="str">
        <f>IF(G37="","",U37)</f>
        <v/>
      </c>
      <c r="R37" s="175"/>
      <c r="S37" s="175"/>
      <c r="T37" s="175"/>
      <c r="U37" s="176" t="str">
        <f>IF(OR($U$33=0,G37=""),"",ROUNDDOWN(G37*$U$33/$W$33,0))</f>
        <v/>
      </c>
      <c r="V37" s="176" t="str">
        <f>IF(U37="","",G37-U37)</f>
        <v/>
      </c>
      <c r="W37" s="177">
        <f t="shared" si="25"/>
        <v>0</v>
      </c>
      <c r="X37" s="43" t="s">
        <v>115</v>
      </c>
      <c r="Y37" s="130" t="str">
        <f t="shared" si="23"/>
        <v/>
      </c>
      <c r="Z37" s="43" t="s">
        <v>115</v>
      </c>
      <c r="AA37" s="43" t="s">
        <v>115</v>
      </c>
    </row>
    <row r="38" spans="2:27" ht="20.100000000000001" customHeight="1">
      <c r="B38" s="99"/>
      <c r="C38" s="209" t="s">
        <v>123</v>
      </c>
      <c r="D38" s="162"/>
      <c r="E38" s="163"/>
      <c r="F38" s="164"/>
      <c r="G38" s="135"/>
      <c r="H38" s="136"/>
      <c r="I38" s="138"/>
      <c r="J38" s="138"/>
      <c r="K38" s="138"/>
      <c r="L38" s="138"/>
      <c r="M38" s="138"/>
      <c r="N38" s="138"/>
      <c r="O38" s="138"/>
      <c r="P38" s="138"/>
      <c r="Q38" s="137" t="str">
        <f>IF(G38="","",U38)</f>
        <v/>
      </c>
      <c r="R38" s="138"/>
      <c r="S38" s="138"/>
      <c r="T38" s="138"/>
      <c r="U38" s="137" t="str">
        <f>IF(OR($U$33=0,G38=""),"",ROUNDDOWN(G38*$U$33/$W$33,0))</f>
        <v/>
      </c>
      <c r="V38" s="137" t="str">
        <f t="shared" ref="V38" si="26">IF(U38="","",G38-U38)</f>
        <v/>
      </c>
      <c r="W38" s="139">
        <f t="shared" si="25"/>
        <v>0</v>
      </c>
      <c r="X38" s="43" t="s">
        <v>115</v>
      </c>
      <c r="Y38" s="130" t="str">
        <f t="shared" si="23"/>
        <v/>
      </c>
      <c r="Z38" s="43" t="s">
        <v>115</v>
      </c>
      <c r="AA38" s="43" t="s">
        <v>115</v>
      </c>
    </row>
    <row r="39" spans="2:27" ht="20.100000000000001" customHeight="1" thickBot="1">
      <c r="B39" s="61" t="s">
        <v>116</v>
      </c>
      <c r="C39" s="178"/>
      <c r="D39" s="178"/>
      <c r="E39" s="179"/>
      <c r="F39" s="179"/>
      <c r="G39" s="147">
        <f>SUM(G34:G37)</f>
        <v>771000</v>
      </c>
      <c r="H39" s="199"/>
      <c r="I39" s="149">
        <f t="shared" ref="I39:W39" si="27">SUM(I34:I37)</f>
        <v>0</v>
      </c>
      <c r="J39" s="149">
        <f t="shared" si="27"/>
        <v>0</v>
      </c>
      <c r="K39" s="149">
        <f t="shared" si="27"/>
        <v>0</v>
      </c>
      <c r="L39" s="149">
        <f t="shared" si="27"/>
        <v>50000</v>
      </c>
      <c r="M39" s="149">
        <f t="shared" si="27"/>
        <v>465000</v>
      </c>
      <c r="N39" s="149">
        <f t="shared" si="27"/>
        <v>256000</v>
      </c>
      <c r="O39" s="149">
        <f t="shared" si="27"/>
        <v>0</v>
      </c>
      <c r="P39" s="149">
        <f t="shared" si="27"/>
        <v>0</v>
      </c>
      <c r="Q39" s="149">
        <f t="shared" si="27"/>
        <v>0</v>
      </c>
      <c r="R39" s="149">
        <f t="shared" si="27"/>
        <v>0</v>
      </c>
      <c r="S39" s="149">
        <f t="shared" si="27"/>
        <v>0</v>
      </c>
      <c r="T39" s="149">
        <f t="shared" si="27"/>
        <v>0</v>
      </c>
      <c r="U39" s="149">
        <f>SUM(U34:U37)</f>
        <v>771000</v>
      </c>
      <c r="V39" s="149">
        <f t="shared" si="27"/>
        <v>0</v>
      </c>
      <c r="W39" s="149">
        <f t="shared" si="27"/>
        <v>771000</v>
      </c>
      <c r="X39" s="43" t="s">
        <v>115</v>
      </c>
      <c r="Y39" s="130" t="str">
        <f>IF($G39=0,"",IF(G39=W39,"○","×"))</f>
        <v>○</v>
      </c>
      <c r="Z39" s="43" t="s">
        <v>115</v>
      </c>
      <c r="AA39" s="43" t="s">
        <v>115</v>
      </c>
    </row>
    <row r="40" spans="2:27" ht="20.100000000000001" customHeight="1" thickBot="1">
      <c r="B40" s="104" t="s">
        <v>147</v>
      </c>
      <c r="C40" s="200"/>
      <c r="D40" s="200"/>
      <c r="E40" s="201"/>
      <c r="F40" s="201"/>
      <c r="G40" s="202">
        <f>SUM(G33,G39)</f>
        <v>2691000</v>
      </c>
      <c r="H40" s="203"/>
      <c r="I40" s="204">
        <f t="shared" ref="I40:W40" si="28">SUM(I33,I39)</f>
        <v>1500000</v>
      </c>
      <c r="J40" s="204">
        <f t="shared" si="28"/>
        <v>420000</v>
      </c>
      <c r="K40" s="204">
        <f t="shared" si="28"/>
        <v>0</v>
      </c>
      <c r="L40" s="204">
        <f t="shared" si="28"/>
        <v>50000</v>
      </c>
      <c r="M40" s="204">
        <f t="shared" si="28"/>
        <v>465000</v>
      </c>
      <c r="N40" s="204">
        <f t="shared" si="28"/>
        <v>256000</v>
      </c>
      <c r="O40" s="204">
        <f t="shared" si="28"/>
        <v>0</v>
      </c>
      <c r="P40" s="204">
        <f t="shared" si="28"/>
        <v>0</v>
      </c>
      <c r="Q40" s="204">
        <f t="shared" si="28"/>
        <v>0</v>
      </c>
      <c r="R40" s="204">
        <f t="shared" si="28"/>
        <v>0</v>
      </c>
      <c r="S40" s="204">
        <f t="shared" si="28"/>
        <v>0</v>
      </c>
      <c r="T40" s="204">
        <f t="shared" si="28"/>
        <v>0</v>
      </c>
      <c r="U40" s="204">
        <f t="shared" si="28"/>
        <v>2691000</v>
      </c>
      <c r="V40" s="204">
        <f t="shared" si="28"/>
        <v>0</v>
      </c>
      <c r="W40" s="204">
        <f t="shared" si="28"/>
        <v>2691000</v>
      </c>
      <c r="X40" s="43" t="s">
        <v>115</v>
      </c>
      <c r="Y40" s="130" t="str">
        <f>IF($G40=0,"",IF(G40=W40,"○","×"))</f>
        <v>○</v>
      </c>
      <c r="Z40" s="43" t="s">
        <v>115</v>
      </c>
      <c r="AA40" s="43" t="s">
        <v>115</v>
      </c>
    </row>
    <row r="41" spans="2:27" ht="20.100000000000001" customHeight="1">
      <c r="B41" s="110" t="s">
        <v>124</v>
      </c>
      <c r="C41" s="210"/>
      <c r="D41" s="210"/>
      <c r="E41" s="211"/>
      <c r="F41" s="180"/>
      <c r="G41" s="181">
        <f>SUM(G26,G40)</f>
        <v>6233327</v>
      </c>
      <c r="H41" s="212"/>
      <c r="I41" s="213">
        <f t="shared" ref="I41:W41" si="29">SUM(I26,I40)</f>
        <v>3700000</v>
      </c>
      <c r="J41" s="213">
        <f t="shared" si="29"/>
        <v>970000</v>
      </c>
      <c r="K41" s="213">
        <f t="shared" si="29"/>
        <v>0</v>
      </c>
      <c r="L41" s="213">
        <f t="shared" si="29"/>
        <v>50191</v>
      </c>
      <c r="M41" s="213">
        <f t="shared" si="29"/>
        <v>556742</v>
      </c>
      <c r="N41" s="213">
        <f t="shared" si="29"/>
        <v>329187</v>
      </c>
      <c r="O41" s="213">
        <f t="shared" si="29"/>
        <v>0</v>
      </c>
      <c r="P41" s="213">
        <f t="shared" si="29"/>
        <v>0</v>
      </c>
      <c r="Q41" s="213">
        <f t="shared" si="29"/>
        <v>479094</v>
      </c>
      <c r="R41" s="213">
        <f t="shared" si="29"/>
        <v>0</v>
      </c>
      <c r="S41" s="213">
        <f t="shared" si="29"/>
        <v>0</v>
      </c>
      <c r="T41" s="213">
        <f t="shared" si="29"/>
        <v>0</v>
      </c>
      <c r="U41" s="176">
        <f t="shared" si="29"/>
        <v>6085214</v>
      </c>
      <c r="V41" s="176">
        <f t="shared" si="29"/>
        <v>148113</v>
      </c>
      <c r="W41" s="177">
        <f t="shared" si="29"/>
        <v>6233327</v>
      </c>
    </row>
    <row r="42" spans="2:27" ht="20.100000000000001" customHeight="1">
      <c r="B42" s="117"/>
      <c r="C42" s="118"/>
      <c r="D42" s="118"/>
      <c r="E42" s="119"/>
      <c r="F42" s="120"/>
      <c r="G42" s="121"/>
      <c r="H42" s="120"/>
      <c r="I42" s="122"/>
      <c r="J42" s="122"/>
      <c r="K42" s="122"/>
      <c r="L42" s="122"/>
      <c r="M42" s="123" t="s">
        <v>126</v>
      </c>
      <c r="N42" s="176">
        <f>SUM(I41:N41)</f>
        <v>5606120</v>
      </c>
      <c r="O42" s="122"/>
      <c r="P42" s="124" t="s">
        <v>127</v>
      </c>
      <c r="Q42" s="176">
        <f>SUM(I41:Q41)</f>
        <v>6085214</v>
      </c>
      <c r="R42" s="122"/>
      <c r="S42" s="122"/>
      <c r="T42" s="122"/>
      <c r="U42" s="122"/>
      <c r="V42" s="123" t="s">
        <v>128</v>
      </c>
      <c r="W42" s="139" t="e">
        <f>IF('C-1①経費内訳（１年目）'!#REF!="消費税抜き",0,ROUNDDOWN(W41*0.1,0))</f>
        <v>#REF!</v>
      </c>
    </row>
    <row r="43" spans="2:27" ht="20.100000000000001" customHeight="1">
      <c r="S43" s="122"/>
      <c r="T43" s="122"/>
      <c r="U43" s="122"/>
      <c r="V43" s="127" t="s">
        <v>129</v>
      </c>
      <c r="W43" s="139" t="e">
        <f>W41+W42</f>
        <v>#REF!</v>
      </c>
    </row>
    <row r="44" spans="2:27" ht="20.100000000000001" customHeight="1">
      <c r="C44" s="128" t="s">
        <v>130</v>
      </c>
    </row>
    <row r="45" spans="2:27" ht="18" customHeight="1"/>
    <row r="46" spans="2:27" ht="18" customHeight="1"/>
  </sheetData>
  <mergeCells count="28">
    <mergeCell ref="P2:W2"/>
    <mergeCell ref="B4:H4"/>
    <mergeCell ref="I4:U4"/>
    <mergeCell ref="V4:V7"/>
    <mergeCell ref="W4:W7"/>
    <mergeCell ref="F6:F7"/>
    <mergeCell ref="G6:G7"/>
    <mergeCell ref="H6:H7"/>
    <mergeCell ref="I6:N6"/>
    <mergeCell ref="AA4:AA7"/>
    <mergeCell ref="B5:B7"/>
    <mergeCell ref="C5:C7"/>
    <mergeCell ref="D5:H5"/>
    <mergeCell ref="I5:Q5"/>
    <mergeCell ref="U5:U7"/>
    <mergeCell ref="D6:D7"/>
    <mergeCell ref="E6:E7"/>
    <mergeCell ref="X4:X7"/>
    <mergeCell ref="R6:R7"/>
    <mergeCell ref="S6:S7"/>
    <mergeCell ref="T6:T7"/>
    <mergeCell ref="Y4:Y7"/>
    <mergeCell ref="Z4:Z7"/>
    <mergeCell ref="B20:B22"/>
    <mergeCell ref="B34:B36"/>
    <mergeCell ref="O6:O7"/>
    <mergeCell ref="P6:P7"/>
    <mergeCell ref="Q6:Q7"/>
  </mergeCells>
  <phoneticPr fontId="3"/>
  <dataValidations count="2">
    <dataValidation imeMode="hiragana" allowBlank="1" showInputMessage="1" showErrorMessage="1" sqref="L2:N2" xr:uid="{00000000-0002-0000-0300-000000000000}"/>
    <dataValidation imeMode="off" allowBlank="1" showInputMessage="1" showErrorMessage="1" sqref="V20:V24 E34:T38 V34:V38 V27:V32 E27:T32 E20:T24 V8:V18 E8:T18" xr:uid="{00000000-0002-0000-0300-000001000000}"/>
  </dataValidations>
  <pageMargins left="0.47244094488188981" right="0.19685039370078741" top="0.74803149606299213" bottom="0.74803149606299213" header="0.31496062992125984" footer="0.31496062992125984"/>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79BF-8628-45D4-9906-539975209833}">
  <sheetPr codeName="Sheet7">
    <pageSetUpPr fitToPage="1"/>
  </sheetPr>
  <dimension ref="A1:DL48"/>
  <sheetViews>
    <sheetView workbookViewId="0"/>
  </sheetViews>
  <sheetFormatPr defaultRowHeight="18.75"/>
  <cols>
    <col min="1" max="1" width="4.875" style="226" customWidth="1"/>
    <col min="2" max="10" width="1.125" style="226" customWidth="1"/>
    <col min="11" max="11" width="1.5" style="226" customWidth="1"/>
    <col min="12" max="78" width="1.125" style="226" customWidth="1"/>
    <col min="79" max="79" width="5.125" style="226" customWidth="1"/>
    <col min="80" max="16384" width="9" style="226"/>
  </cols>
  <sheetData>
    <row r="1" spans="1:116" s="218" customFormat="1" ht="15" customHeight="1">
      <c r="A1" s="217"/>
      <c r="B1" s="897" t="s">
        <v>201</v>
      </c>
      <c r="C1" s="898"/>
      <c r="D1" s="898"/>
      <c r="E1" s="898"/>
      <c r="F1" s="898"/>
      <c r="G1" s="898"/>
      <c r="H1" s="898"/>
      <c r="I1" s="898"/>
      <c r="J1" s="898"/>
      <c r="K1" s="899"/>
      <c r="L1" s="492" t="s">
        <v>156</v>
      </c>
      <c r="M1" s="493"/>
      <c r="N1" s="494"/>
      <c r="O1" s="494"/>
      <c r="P1" s="494"/>
      <c r="Q1" s="494"/>
      <c r="R1" s="494"/>
      <c r="S1" s="494"/>
      <c r="T1" s="494"/>
      <c r="U1" s="494"/>
      <c r="V1" s="494"/>
      <c r="W1" s="494"/>
      <c r="X1" s="494"/>
      <c r="Y1" s="494"/>
      <c r="Z1" s="494"/>
      <c r="AA1" s="494"/>
      <c r="AB1" s="494"/>
      <c r="AC1" s="494"/>
      <c r="AD1" s="495"/>
      <c r="AE1" s="432"/>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4"/>
      <c r="CA1" s="214"/>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14"/>
    </row>
    <row r="2" spans="1:116" s="218" customFormat="1" ht="15" customHeight="1">
      <c r="A2" s="217"/>
      <c r="B2" s="900"/>
      <c r="C2" s="901"/>
      <c r="D2" s="901"/>
      <c r="E2" s="901"/>
      <c r="F2" s="901"/>
      <c r="G2" s="901"/>
      <c r="H2" s="901"/>
      <c r="I2" s="901"/>
      <c r="J2" s="901"/>
      <c r="K2" s="902"/>
      <c r="L2" s="310"/>
      <c r="M2" s="384"/>
      <c r="N2" s="496" t="s">
        <v>234</v>
      </c>
      <c r="O2" s="496"/>
      <c r="P2" s="496"/>
      <c r="Q2" s="496"/>
      <c r="R2" s="496"/>
      <c r="S2" s="496"/>
      <c r="T2" s="496"/>
      <c r="U2" s="496"/>
      <c r="V2" s="496"/>
      <c r="W2" s="496"/>
      <c r="X2" s="496"/>
      <c r="Y2" s="496"/>
      <c r="Z2" s="496"/>
      <c r="AA2" s="496"/>
      <c r="AB2" s="496"/>
      <c r="AC2" s="496"/>
      <c r="AD2" s="496"/>
      <c r="AE2" s="446"/>
      <c r="AF2" s="446"/>
      <c r="AG2" s="446"/>
      <c r="AH2" s="446"/>
      <c r="AI2" s="446"/>
      <c r="AJ2" s="446"/>
      <c r="AK2" s="446"/>
      <c r="AL2" s="446"/>
      <c r="AM2" s="446"/>
      <c r="AN2" s="446"/>
      <c r="AO2" s="446"/>
      <c r="AP2" s="446"/>
      <c r="AQ2" s="446"/>
      <c r="AR2" s="446"/>
      <c r="AS2" s="446"/>
      <c r="AT2" s="446"/>
      <c r="AU2" s="446"/>
      <c r="AV2" s="446"/>
      <c r="AW2" s="447"/>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9"/>
      <c r="CA2" s="214"/>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14"/>
    </row>
    <row r="3" spans="1:116" s="218" customFormat="1" ht="15" customHeight="1">
      <c r="A3" s="217"/>
      <c r="B3" s="900"/>
      <c r="C3" s="901"/>
      <c r="D3" s="901"/>
      <c r="E3" s="901"/>
      <c r="F3" s="901"/>
      <c r="G3" s="901"/>
      <c r="H3" s="901"/>
      <c r="I3" s="901"/>
      <c r="J3" s="901"/>
      <c r="K3" s="902"/>
      <c r="L3" s="311"/>
      <c r="M3" s="259"/>
      <c r="N3" s="430" t="s">
        <v>159</v>
      </c>
      <c r="O3" s="430"/>
      <c r="P3" s="430"/>
      <c r="Q3" s="430"/>
      <c r="R3" s="430"/>
      <c r="S3" s="430"/>
      <c r="T3" s="430"/>
      <c r="U3" s="431" t="s">
        <v>157</v>
      </c>
      <c r="V3" s="431"/>
      <c r="W3" s="431"/>
      <c r="X3" s="431"/>
      <c r="Y3" s="431"/>
      <c r="Z3" s="431"/>
      <c r="AA3" s="431"/>
      <c r="AB3" s="431"/>
      <c r="AC3" s="431"/>
      <c r="AD3" s="431"/>
      <c r="AE3" s="432"/>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4"/>
      <c r="CA3" s="214"/>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14"/>
    </row>
    <row r="4" spans="1:116" s="218" customFormat="1" ht="15" customHeight="1">
      <c r="A4" s="217"/>
      <c r="B4" s="900"/>
      <c r="C4" s="901"/>
      <c r="D4" s="901"/>
      <c r="E4" s="901"/>
      <c r="F4" s="901"/>
      <c r="G4" s="901"/>
      <c r="H4" s="901"/>
      <c r="I4" s="901"/>
      <c r="J4" s="901"/>
      <c r="K4" s="902"/>
      <c r="L4" s="310"/>
      <c r="M4" s="384"/>
      <c r="N4" s="430"/>
      <c r="O4" s="430"/>
      <c r="P4" s="430"/>
      <c r="Q4" s="430"/>
      <c r="R4" s="430"/>
      <c r="S4" s="430"/>
      <c r="T4" s="430"/>
      <c r="U4" s="431" t="s">
        <v>24</v>
      </c>
      <c r="V4" s="431"/>
      <c r="W4" s="431"/>
      <c r="X4" s="431"/>
      <c r="Y4" s="431"/>
      <c r="Z4" s="431"/>
      <c r="AA4" s="431"/>
      <c r="AB4" s="431"/>
      <c r="AC4" s="431"/>
      <c r="AD4" s="431"/>
      <c r="AE4" s="432"/>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214"/>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14"/>
    </row>
    <row r="5" spans="1:116" s="218" customFormat="1" ht="15" customHeight="1">
      <c r="A5" s="217"/>
      <c r="B5" s="900"/>
      <c r="C5" s="901"/>
      <c r="D5" s="901"/>
      <c r="E5" s="901"/>
      <c r="F5" s="901"/>
      <c r="G5" s="901"/>
      <c r="H5" s="901"/>
      <c r="I5" s="901"/>
      <c r="J5" s="901"/>
      <c r="K5" s="902"/>
      <c r="L5" s="310"/>
      <c r="M5" s="384"/>
      <c r="N5" s="430"/>
      <c r="O5" s="430"/>
      <c r="P5" s="430"/>
      <c r="Q5" s="430"/>
      <c r="R5" s="430"/>
      <c r="S5" s="430"/>
      <c r="T5" s="430"/>
      <c r="U5" s="431" t="s">
        <v>160</v>
      </c>
      <c r="V5" s="431"/>
      <c r="W5" s="431"/>
      <c r="X5" s="431"/>
      <c r="Y5" s="431"/>
      <c r="Z5" s="431"/>
      <c r="AA5" s="431"/>
      <c r="AB5" s="431"/>
      <c r="AC5" s="431"/>
      <c r="AD5" s="431"/>
      <c r="AE5" s="437"/>
      <c r="AF5" s="438"/>
      <c r="AG5" s="438"/>
      <c r="AH5" s="438"/>
      <c r="AI5" s="438"/>
      <c r="AJ5" s="438"/>
      <c r="AK5" s="438"/>
      <c r="AL5" s="438"/>
      <c r="AM5" s="438"/>
      <c r="AN5" s="438"/>
      <c r="AO5" s="438"/>
      <c r="AP5" s="438"/>
      <c r="AQ5" s="438"/>
      <c r="AR5" s="438"/>
      <c r="AS5" s="438"/>
      <c r="AT5" s="438"/>
      <c r="AU5" s="438"/>
      <c r="AV5" s="436" t="s">
        <v>161</v>
      </c>
      <c r="AW5" s="436"/>
      <c r="AX5" s="436"/>
      <c r="AY5" s="436"/>
      <c r="AZ5" s="436"/>
      <c r="BA5" s="436"/>
      <c r="BB5" s="436"/>
      <c r="BC5" s="437"/>
      <c r="BD5" s="438"/>
      <c r="BE5" s="438"/>
      <c r="BF5" s="438"/>
      <c r="BG5" s="438"/>
      <c r="BH5" s="438"/>
      <c r="BI5" s="438"/>
      <c r="BJ5" s="438"/>
      <c r="BK5" s="438"/>
      <c r="BL5" s="438"/>
      <c r="BM5" s="438"/>
      <c r="BN5" s="438"/>
      <c r="BO5" s="438"/>
      <c r="BP5" s="438"/>
      <c r="BQ5" s="438"/>
      <c r="BR5" s="438"/>
      <c r="BS5" s="438"/>
      <c r="BT5" s="438"/>
      <c r="BU5" s="438"/>
      <c r="BV5" s="438"/>
      <c r="BW5" s="438"/>
      <c r="BX5" s="438"/>
      <c r="BY5" s="438"/>
      <c r="BZ5" s="439"/>
      <c r="CA5" s="214"/>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14"/>
    </row>
    <row r="6" spans="1:116" s="218" customFormat="1" ht="15" customHeight="1">
      <c r="A6" s="217"/>
      <c r="B6" s="900"/>
      <c r="C6" s="901"/>
      <c r="D6" s="901"/>
      <c r="E6" s="901"/>
      <c r="F6" s="901"/>
      <c r="G6" s="901"/>
      <c r="H6" s="901"/>
      <c r="I6" s="901"/>
      <c r="J6" s="901"/>
      <c r="K6" s="902"/>
      <c r="L6" s="312"/>
      <c r="M6" s="313"/>
      <c r="N6" s="430"/>
      <c r="O6" s="430"/>
      <c r="P6" s="430"/>
      <c r="Q6" s="430"/>
      <c r="R6" s="430"/>
      <c r="S6" s="430"/>
      <c r="T6" s="430"/>
      <c r="U6" s="496" t="s">
        <v>158</v>
      </c>
      <c r="V6" s="496"/>
      <c r="W6" s="496"/>
      <c r="X6" s="496"/>
      <c r="Y6" s="496"/>
      <c r="Z6" s="496"/>
      <c r="AA6" s="496"/>
      <c r="AB6" s="496"/>
      <c r="AC6" s="496"/>
      <c r="AD6" s="496"/>
      <c r="AE6" s="441"/>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row>
    <row r="7" spans="1:116" s="218" customFormat="1" ht="15" customHeight="1">
      <c r="A7" s="217"/>
      <c r="B7" s="900"/>
      <c r="C7" s="901"/>
      <c r="D7" s="901"/>
      <c r="E7" s="901"/>
      <c r="F7" s="901"/>
      <c r="G7" s="901"/>
      <c r="H7" s="901"/>
      <c r="I7" s="901"/>
      <c r="J7" s="901"/>
      <c r="K7" s="902"/>
      <c r="L7" s="890" t="s">
        <v>156</v>
      </c>
      <c r="M7" s="891"/>
      <c r="N7" s="892"/>
      <c r="O7" s="892"/>
      <c r="P7" s="892"/>
      <c r="Q7" s="892"/>
      <c r="R7" s="892"/>
      <c r="S7" s="892"/>
      <c r="T7" s="892"/>
      <c r="U7" s="892"/>
      <c r="V7" s="892"/>
      <c r="W7" s="892"/>
      <c r="X7" s="892"/>
      <c r="Y7" s="892"/>
      <c r="Z7" s="892"/>
      <c r="AA7" s="892"/>
      <c r="AB7" s="892"/>
      <c r="AC7" s="892"/>
      <c r="AD7" s="893"/>
      <c r="AE7" s="432"/>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4"/>
    </row>
    <row r="8" spans="1:116" s="218" customFormat="1" ht="15" customHeight="1">
      <c r="A8" s="217"/>
      <c r="B8" s="900"/>
      <c r="C8" s="901"/>
      <c r="D8" s="901"/>
      <c r="E8" s="901"/>
      <c r="F8" s="901"/>
      <c r="G8" s="901"/>
      <c r="H8" s="901"/>
      <c r="I8" s="901"/>
      <c r="J8" s="901"/>
      <c r="K8" s="902"/>
      <c r="L8" s="219"/>
      <c r="M8" s="220"/>
      <c r="N8" s="889" t="s">
        <v>234</v>
      </c>
      <c r="O8" s="889"/>
      <c r="P8" s="889"/>
      <c r="Q8" s="889"/>
      <c r="R8" s="889"/>
      <c r="S8" s="889"/>
      <c r="T8" s="889"/>
      <c r="U8" s="889"/>
      <c r="V8" s="889"/>
      <c r="W8" s="889"/>
      <c r="X8" s="889"/>
      <c r="Y8" s="889"/>
      <c r="Z8" s="889"/>
      <c r="AA8" s="889"/>
      <c r="AB8" s="889"/>
      <c r="AC8" s="889"/>
      <c r="AD8" s="889"/>
      <c r="AE8" s="446"/>
      <c r="AF8" s="446"/>
      <c r="AG8" s="446"/>
      <c r="AH8" s="446"/>
      <c r="AI8" s="446"/>
      <c r="AJ8" s="446"/>
      <c r="AK8" s="446"/>
      <c r="AL8" s="446"/>
      <c r="AM8" s="446"/>
      <c r="AN8" s="446"/>
      <c r="AO8" s="446"/>
      <c r="AP8" s="446"/>
      <c r="AQ8" s="446"/>
      <c r="AR8" s="446"/>
      <c r="AS8" s="446"/>
      <c r="AT8" s="446"/>
      <c r="AU8" s="446"/>
      <c r="AV8" s="446"/>
      <c r="AW8" s="447"/>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9"/>
    </row>
    <row r="9" spans="1:116" s="218" customFormat="1" ht="15" customHeight="1">
      <c r="A9" s="217"/>
      <c r="B9" s="900"/>
      <c r="C9" s="901"/>
      <c r="D9" s="901"/>
      <c r="E9" s="901"/>
      <c r="F9" s="901"/>
      <c r="G9" s="901"/>
      <c r="H9" s="901"/>
      <c r="I9" s="901"/>
      <c r="J9" s="901"/>
      <c r="K9" s="902"/>
      <c r="L9" s="221"/>
      <c r="M9" s="222"/>
      <c r="N9" s="894" t="s">
        <v>159</v>
      </c>
      <c r="O9" s="894"/>
      <c r="P9" s="894"/>
      <c r="Q9" s="894"/>
      <c r="R9" s="894"/>
      <c r="S9" s="894"/>
      <c r="T9" s="894"/>
      <c r="U9" s="888" t="s">
        <v>157</v>
      </c>
      <c r="V9" s="888"/>
      <c r="W9" s="888"/>
      <c r="X9" s="888"/>
      <c r="Y9" s="888"/>
      <c r="Z9" s="888"/>
      <c r="AA9" s="888"/>
      <c r="AB9" s="888"/>
      <c r="AC9" s="888"/>
      <c r="AD9" s="888"/>
      <c r="AE9" s="432"/>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4"/>
    </row>
    <row r="10" spans="1:116" s="218" customFormat="1" ht="15" customHeight="1">
      <c r="A10" s="217"/>
      <c r="B10" s="900"/>
      <c r="C10" s="901"/>
      <c r="D10" s="901"/>
      <c r="E10" s="901"/>
      <c r="F10" s="901"/>
      <c r="G10" s="901"/>
      <c r="H10" s="901"/>
      <c r="I10" s="901"/>
      <c r="J10" s="901"/>
      <c r="K10" s="902"/>
      <c r="L10" s="219"/>
      <c r="M10" s="220"/>
      <c r="N10" s="894"/>
      <c r="O10" s="894"/>
      <c r="P10" s="894"/>
      <c r="Q10" s="894"/>
      <c r="R10" s="894"/>
      <c r="S10" s="894"/>
      <c r="T10" s="894"/>
      <c r="U10" s="888" t="s">
        <v>24</v>
      </c>
      <c r="V10" s="888"/>
      <c r="W10" s="888"/>
      <c r="X10" s="888"/>
      <c r="Y10" s="888"/>
      <c r="Z10" s="888"/>
      <c r="AA10" s="888"/>
      <c r="AB10" s="888"/>
      <c r="AC10" s="888"/>
      <c r="AD10" s="888"/>
      <c r="AE10" s="432"/>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4"/>
    </row>
    <row r="11" spans="1:116" s="218" customFormat="1" ht="15" customHeight="1">
      <c r="A11" s="217"/>
      <c r="B11" s="900"/>
      <c r="C11" s="901"/>
      <c r="D11" s="901"/>
      <c r="E11" s="901"/>
      <c r="F11" s="901"/>
      <c r="G11" s="901"/>
      <c r="H11" s="901"/>
      <c r="I11" s="901"/>
      <c r="J11" s="901"/>
      <c r="K11" s="902"/>
      <c r="L11" s="219"/>
      <c r="M11" s="220"/>
      <c r="N11" s="894"/>
      <c r="O11" s="894"/>
      <c r="P11" s="894"/>
      <c r="Q11" s="894"/>
      <c r="R11" s="894"/>
      <c r="S11" s="894"/>
      <c r="T11" s="894"/>
      <c r="U11" s="888" t="s">
        <v>160</v>
      </c>
      <c r="V11" s="888"/>
      <c r="W11" s="888"/>
      <c r="X11" s="888"/>
      <c r="Y11" s="888"/>
      <c r="Z11" s="888"/>
      <c r="AA11" s="888"/>
      <c r="AB11" s="888"/>
      <c r="AC11" s="888"/>
      <c r="AD11" s="888"/>
      <c r="AE11" s="437"/>
      <c r="AF11" s="438"/>
      <c r="AG11" s="438"/>
      <c r="AH11" s="438"/>
      <c r="AI11" s="438"/>
      <c r="AJ11" s="438"/>
      <c r="AK11" s="438"/>
      <c r="AL11" s="438"/>
      <c r="AM11" s="438"/>
      <c r="AN11" s="438"/>
      <c r="AO11" s="438"/>
      <c r="AP11" s="438"/>
      <c r="AQ11" s="438"/>
      <c r="AR11" s="438"/>
      <c r="AS11" s="438"/>
      <c r="AT11" s="438"/>
      <c r="AU11" s="438"/>
      <c r="AV11" s="436" t="s">
        <v>161</v>
      </c>
      <c r="AW11" s="436"/>
      <c r="AX11" s="436"/>
      <c r="AY11" s="436"/>
      <c r="AZ11" s="436"/>
      <c r="BA11" s="436"/>
      <c r="BB11" s="436"/>
      <c r="BC11" s="437"/>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9"/>
    </row>
    <row r="12" spans="1:116" s="218" customFormat="1" ht="15" customHeight="1">
      <c r="A12" s="217"/>
      <c r="B12" s="900"/>
      <c r="C12" s="901"/>
      <c r="D12" s="901"/>
      <c r="E12" s="901"/>
      <c r="F12" s="901"/>
      <c r="G12" s="901"/>
      <c r="H12" s="901"/>
      <c r="I12" s="901"/>
      <c r="J12" s="901"/>
      <c r="K12" s="902"/>
      <c r="L12" s="223"/>
      <c r="M12" s="224"/>
      <c r="N12" s="894"/>
      <c r="O12" s="894"/>
      <c r="P12" s="894"/>
      <c r="Q12" s="894"/>
      <c r="R12" s="894"/>
      <c r="S12" s="894"/>
      <c r="T12" s="894"/>
      <c r="U12" s="889" t="s">
        <v>158</v>
      </c>
      <c r="V12" s="889"/>
      <c r="W12" s="889"/>
      <c r="X12" s="889"/>
      <c r="Y12" s="889"/>
      <c r="Z12" s="889"/>
      <c r="AA12" s="889"/>
      <c r="AB12" s="889"/>
      <c r="AC12" s="889"/>
      <c r="AD12" s="889"/>
      <c r="AE12" s="441"/>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4"/>
    </row>
    <row r="13" spans="1:116" s="218" customFormat="1" ht="15" customHeight="1">
      <c r="A13" s="217"/>
      <c r="B13" s="900"/>
      <c r="C13" s="901"/>
      <c r="D13" s="901"/>
      <c r="E13" s="901"/>
      <c r="F13" s="901"/>
      <c r="G13" s="901"/>
      <c r="H13" s="901"/>
      <c r="I13" s="901"/>
      <c r="J13" s="901"/>
      <c r="K13" s="902"/>
      <c r="L13" s="890" t="s">
        <v>156</v>
      </c>
      <c r="M13" s="891"/>
      <c r="N13" s="892"/>
      <c r="O13" s="892"/>
      <c r="P13" s="892"/>
      <c r="Q13" s="892"/>
      <c r="R13" s="892"/>
      <c r="S13" s="892"/>
      <c r="T13" s="892"/>
      <c r="U13" s="892"/>
      <c r="V13" s="892"/>
      <c r="W13" s="892"/>
      <c r="X13" s="892"/>
      <c r="Y13" s="892"/>
      <c r="Z13" s="892"/>
      <c r="AA13" s="892"/>
      <c r="AB13" s="892"/>
      <c r="AC13" s="892"/>
      <c r="AD13" s="893"/>
      <c r="AE13" s="432"/>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4"/>
    </row>
    <row r="14" spans="1:116" s="218" customFormat="1" ht="15" customHeight="1">
      <c r="A14" s="217"/>
      <c r="B14" s="900"/>
      <c r="C14" s="901"/>
      <c r="D14" s="901"/>
      <c r="E14" s="901"/>
      <c r="F14" s="901"/>
      <c r="G14" s="901"/>
      <c r="H14" s="901"/>
      <c r="I14" s="901"/>
      <c r="J14" s="901"/>
      <c r="K14" s="902"/>
      <c r="L14" s="219"/>
      <c r="M14" s="220"/>
      <c r="N14" s="889" t="s">
        <v>234</v>
      </c>
      <c r="O14" s="889"/>
      <c r="P14" s="889"/>
      <c r="Q14" s="889"/>
      <c r="R14" s="889"/>
      <c r="S14" s="889"/>
      <c r="T14" s="889"/>
      <c r="U14" s="889"/>
      <c r="V14" s="889"/>
      <c r="W14" s="889"/>
      <c r="X14" s="889"/>
      <c r="Y14" s="889"/>
      <c r="Z14" s="889"/>
      <c r="AA14" s="889"/>
      <c r="AB14" s="889"/>
      <c r="AC14" s="889"/>
      <c r="AD14" s="889"/>
      <c r="AE14" s="446"/>
      <c r="AF14" s="446"/>
      <c r="AG14" s="446"/>
      <c r="AH14" s="446"/>
      <c r="AI14" s="446"/>
      <c r="AJ14" s="446"/>
      <c r="AK14" s="446"/>
      <c r="AL14" s="446"/>
      <c r="AM14" s="446"/>
      <c r="AN14" s="446"/>
      <c r="AO14" s="446"/>
      <c r="AP14" s="446"/>
      <c r="AQ14" s="446"/>
      <c r="AR14" s="446"/>
      <c r="AS14" s="446"/>
      <c r="AT14" s="446"/>
      <c r="AU14" s="446"/>
      <c r="AV14" s="446"/>
      <c r="AW14" s="447"/>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9"/>
    </row>
    <row r="15" spans="1:116" s="218" customFormat="1" ht="15" customHeight="1">
      <c r="A15" s="217"/>
      <c r="B15" s="900"/>
      <c r="C15" s="901"/>
      <c r="D15" s="901"/>
      <c r="E15" s="901"/>
      <c r="F15" s="901"/>
      <c r="G15" s="901"/>
      <c r="H15" s="901"/>
      <c r="I15" s="901"/>
      <c r="J15" s="901"/>
      <c r="K15" s="902"/>
      <c r="L15" s="221"/>
      <c r="M15" s="222"/>
      <c r="N15" s="894" t="s">
        <v>159</v>
      </c>
      <c r="O15" s="894"/>
      <c r="P15" s="894"/>
      <c r="Q15" s="894"/>
      <c r="R15" s="894"/>
      <c r="S15" s="894"/>
      <c r="T15" s="894"/>
      <c r="U15" s="888" t="s">
        <v>157</v>
      </c>
      <c r="V15" s="888"/>
      <c r="W15" s="888"/>
      <c r="X15" s="888"/>
      <c r="Y15" s="888"/>
      <c r="Z15" s="888"/>
      <c r="AA15" s="888"/>
      <c r="AB15" s="888"/>
      <c r="AC15" s="888"/>
      <c r="AD15" s="888"/>
      <c r="AE15" s="432"/>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4"/>
    </row>
    <row r="16" spans="1:116" s="218" customFormat="1" ht="15" customHeight="1">
      <c r="A16" s="217"/>
      <c r="B16" s="900"/>
      <c r="C16" s="901"/>
      <c r="D16" s="901"/>
      <c r="E16" s="901"/>
      <c r="F16" s="901"/>
      <c r="G16" s="901"/>
      <c r="H16" s="901"/>
      <c r="I16" s="901"/>
      <c r="J16" s="901"/>
      <c r="K16" s="902"/>
      <c r="L16" s="219"/>
      <c r="M16" s="220"/>
      <c r="N16" s="894"/>
      <c r="O16" s="894"/>
      <c r="P16" s="894"/>
      <c r="Q16" s="894"/>
      <c r="R16" s="894"/>
      <c r="S16" s="894"/>
      <c r="T16" s="894"/>
      <c r="U16" s="888" t="s">
        <v>24</v>
      </c>
      <c r="V16" s="888"/>
      <c r="W16" s="888"/>
      <c r="X16" s="888"/>
      <c r="Y16" s="888"/>
      <c r="Z16" s="888"/>
      <c r="AA16" s="888"/>
      <c r="AB16" s="888"/>
      <c r="AC16" s="888"/>
      <c r="AD16" s="888"/>
      <c r="AE16" s="432"/>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4"/>
    </row>
    <row r="17" spans="1:78" s="218" customFormat="1" ht="15" customHeight="1">
      <c r="A17" s="217"/>
      <c r="B17" s="900"/>
      <c r="C17" s="901"/>
      <c r="D17" s="901"/>
      <c r="E17" s="901"/>
      <c r="F17" s="901"/>
      <c r="G17" s="901"/>
      <c r="H17" s="901"/>
      <c r="I17" s="901"/>
      <c r="J17" s="901"/>
      <c r="K17" s="902"/>
      <c r="L17" s="219"/>
      <c r="M17" s="220"/>
      <c r="N17" s="894"/>
      <c r="O17" s="894"/>
      <c r="P17" s="894"/>
      <c r="Q17" s="894"/>
      <c r="R17" s="894"/>
      <c r="S17" s="894"/>
      <c r="T17" s="894"/>
      <c r="U17" s="888" t="s">
        <v>160</v>
      </c>
      <c r="V17" s="888"/>
      <c r="W17" s="888"/>
      <c r="X17" s="888"/>
      <c r="Y17" s="888"/>
      <c r="Z17" s="888"/>
      <c r="AA17" s="888"/>
      <c r="AB17" s="888"/>
      <c r="AC17" s="888"/>
      <c r="AD17" s="888"/>
      <c r="AE17" s="437"/>
      <c r="AF17" s="438"/>
      <c r="AG17" s="438"/>
      <c r="AH17" s="438"/>
      <c r="AI17" s="438"/>
      <c r="AJ17" s="438"/>
      <c r="AK17" s="438"/>
      <c r="AL17" s="438"/>
      <c r="AM17" s="438"/>
      <c r="AN17" s="438"/>
      <c r="AO17" s="438"/>
      <c r="AP17" s="438"/>
      <c r="AQ17" s="438"/>
      <c r="AR17" s="438"/>
      <c r="AS17" s="438"/>
      <c r="AT17" s="438"/>
      <c r="AU17" s="438"/>
      <c r="AV17" s="436" t="s">
        <v>161</v>
      </c>
      <c r="AW17" s="436"/>
      <c r="AX17" s="436"/>
      <c r="AY17" s="436"/>
      <c r="AZ17" s="436"/>
      <c r="BA17" s="436"/>
      <c r="BB17" s="436"/>
      <c r="BC17" s="437"/>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9"/>
    </row>
    <row r="18" spans="1:78" s="218" customFormat="1" ht="15" customHeight="1">
      <c r="A18" s="217"/>
      <c r="B18" s="900"/>
      <c r="C18" s="901"/>
      <c r="D18" s="901"/>
      <c r="E18" s="901"/>
      <c r="F18" s="901"/>
      <c r="G18" s="901"/>
      <c r="H18" s="901"/>
      <c r="I18" s="901"/>
      <c r="J18" s="901"/>
      <c r="K18" s="902"/>
      <c r="L18" s="219"/>
      <c r="M18" s="225"/>
      <c r="N18" s="895"/>
      <c r="O18" s="895"/>
      <c r="P18" s="895"/>
      <c r="Q18" s="895"/>
      <c r="R18" s="895"/>
      <c r="S18" s="895"/>
      <c r="T18" s="895"/>
      <c r="U18" s="896" t="s">
        <v>158</v>
      </c>
      <c r="V18" s="896"/>
      <c r="W18" s="896"/>
      <c r="X18" s="896"/>
      <c r="Y18" s="896"/>
      <c r="Z18" s="896"/>
      <c r="AA18" s="896"/>
      <c r="AB18" s="896"/>
      <c r="AC18" s="896"/>
      <c r="AD18" s="896"/>
      <c r="AE18" s="441"/>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4"/>
    </row>
    <row r="19" spans="1:78" s="218" customFormat="1" ht="15" customHeight="1">
      <c r="A19" s="217"/>
      <c r="B19" s="900"/>
      <c r="C19" s="901"/>
      <c r="D19" s="901"/>
      <c r="E19" s="901"/>
      <c r="F19" s="901"/>
      <c r="G19" s="901"/>
      <c r="H19" s="901"/>
      <c r="I19" s="901"/>
      <c r="J19" s="901"/>
      <c r="K19" s="902"/>
      <c r="L19" s="890" t="s">
        <v>156</v>
      </c>
      <c r="M19" s="891"/>
      <c r="N19" s="892"/>
      <c r="O19" s="892"/>
      <c r="P19" s="892"/>
      <c r="Q19" s="892"/>
      <c r="R19" s="892"/>
      <c r="S19" s="892"/>
      <c r="T19" s="892"/>
      <c r="U19" s="892"/>
      <c r="V19" s="892"/>
      <c r="W19" s="892"/>
      <c r="X19" s="892"/>
      <c r="Y19" s="892"/>
      <c r="Z19" s="892"/>
      <c r="AA19" s="892"/>
      <c r="AB19" s="892"/>
      <c r="AC19" s="892"/>
      <c r="AD19" s="893"/>
      <c r="AE19" s="432"/>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4"/>
    </row>
    <row r="20" spans="1:78" s="218" customFormat="1" ht="15" customHeight="1">
      <c r="A20" s="217"/>
      <c r="B20" s="900"/>
      <c r="C20" s="901"/>
      <c r="D20" s="901"/>
      <c r="E20" s="901"/>
      <c r="F20" s="901"/>
      <c r="G20" s="901"/>
      <c r="H20" s="901"/>
      <c r="I20" s="901"/>
      <c r="J20" s="901"/>
      <c r="K20" s="902"/>
      <c r="L20" s="219"/>
      <c r="M20" s="220"/>
      <c r="N20" s="889" t="s">
        <v>234</v>
      </c>
      <c r="O20" s="889"/>
      <c r="P20" s="889"/>
      <c r="Q20" s="889"/>
      <c r="R20" s="889"/>
      <c r="S20" s="889"/>
      <c r="T20" s="889"/>
      <c r="U20" s="889"/>
      <c r="V20" s="889"/>
      <c r="W20" s="889"/>
      <c r="X20" s="889"/>
      <c r="Y20" s="889"/>
      <c r="Z20" s="889"/>
      <c r="AA20" s="889"/>
      <c r="AB20" s="889"/>
      <c r="AC20" s="889"/>
      <c r="AD20" s="889"/>
      <c r="AE20" s="446"/>
      <c r="AF20" s="446"/>
      <c r="AG20" s="446"/>
      <c r="AH20" s="446"/>
      <c r="AI20" s="446"/>
      <c r="AJ20" s="446"/>
      <c r="AK20" s="446"/>
      <c r="AL20" s="446"/>
      <c r="AM20" s="446"/>
      <c r="AN20" s="446"/>
      <c r="AO20" s="446"/>
      <c r="AP20" s="446"/>
      <c r="AQ20" s="446"/>
      <c r="AR20" s="446"/>
      <c r="AS20" s="446"/>
      <c r="AT20" s="446"/>
      <c r="AU20" s="446"/>
      <c r="AV20" s="446"/>
      <c r="AW20" s="447"/>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9"/>
    </row>
    <row r="21" spans="1:78" s="218" customFormat="1" ht="15" customHeight="1">
      <c r="A21" s="217"/>
      <c r="B21" s="900"/>
      <c r="C21" s="901"/>
      <c r="D21" s="901"/>
      <c r="E21" s="901"/>
      <c r="F21" s="901"/>
      <c r="G21" s="901"/>
      <c r="H21" s="901"/>
      <c r="I21" s="901"/>
      <c r="J21" s="901"/>
      <c r="K21" s="902"/>
      <c r="L21" s="221"/>
      <c r="M21" s="222"/>
      <c r="N21" s="894" t="s">
        <v>159</v>
      </c>
      <c r="O21" s="894"/>
      <c r="P21" s="894"/>
      <c r="Q21" s="894"/>
      <c r="R21" s="894"/>
      <c r="S21" s="894"/>
      <c r="T21" s="894"/>
      <c r="U21" s="888" t="s">
        <v>157</v>
      </c>
      <c r="V21" s="888"/>
      <c r="W21" s="888"/>
      <c r="X21" s="888"/>
      <c r="Y21" s="888"/>
      <c r="Z21" s="888"/>
      <c r="AA21" s="888"/>
      <c r="AB21" s="888"/>
      <c r="AC21" s="888"/>
      <c r="AD21" s="888"/>
      <c r="AE21" s="432"/>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4"/>
    </row>
    <row r="22" spans="1:78" s="218" customFormat="1" ht="15" customHeight="1">
      <c r="A22" s="217"/>
      <c r="B22" s="900"/>
      <c r="C22" s="901"/>
      <c r="D22" s="901"/>
      <c r="E22" s="901"/>
      <c r="F22" s="901"/>
      <c r="G22" s="901"/>
      <c r="H22" s="901"/>
      <c r="I22" s="901"/>
      <c r="J22" s="901"/>
      <c r="K22" s="902"/>
      <c r="L22" s="219"/>
      <c r="M22" s="220"/>
      <c r="N22" s="894"/>
      <c r="O22" s="894"/>
      <c r="P22" s="894"/>
      <c r="Q22" s="894"/>
      <c r="R22" s="894"/>
      <c r="S22" s="894"/>
      <c r="T22" s="894"/>
      <c r="U22" s="888" t="s">
        <v>24</v>
      </c>
      <c r="V22" s="888"/>
      <c r="W22" s="888"/>
      <c r="X22" s="888"/>
      <c r="Y22" s="888"/>
      <c r="Z22" s="888"/>
      <c r="AA22" s="888"/>
      <c r="AB22" s="888"/>
      <c r="AC22" s="888"/>
      <c r="AD22" s="888"/>
      <c r="AE22" s="432"/>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4"/>
    </row>
    <row r="23" spans="1:78" s="218" customFormat="1" ht="15" customHeight="1">
      <c r="A23" s="217"/>
      <c r="B23" s="900"/>
      <c r="C23" s="901"/>
      <c r="D23" s="901"/>
      <c r="E23" s="901"/>
      <c r="F23" s="901"/>
      <c r="G23" s="901"/>
      <c r="H23" s="901"/>
      <c r="I23" s="901"/>
      <c r="J23" s="901"/>
      <c r="K23" s="902"/>
      <c r="L23" s="219"/>
      <c r="M23" s="220"/>
      <c r="N23" s="894"/>
      <c r="O23" s="894"/>
      <c r="P23" s="894"/>
      <c r="Q23" s="894"/>
      <c r="R23" s="894"/>
      <c r="S23" s="894"/>
      <c r="T23" s="894"/>
      <c r="U23" s="888" t="s">
        <v>160</v>
      </c>
      <c r="V23" s="888"/>
      <c r="W23" s="888"/>
      <c r="X23" s="888"/>
      <c r="Y23" s="888"/>
      <c r="Z23" s="888"/>
      <c r="AA23" s="888"/>
      <c r="AB23" s="888"/>
      <c r="AC23" s="888"/>
      <c r="AD23" s="888"/>
      <c r="AE23" s="437"/>
      <c r="AF23" s="438"/>
      <c r="AG23" s="438"/>
      <c r="AH23" s="438"/>
      <c r="AI23" s="438"/>
      <c r="AJ23" s="438"/>
      <c r="AK23" s="438"/>
      <c r="AL23" s="438"/>
      <c r="AM23" s="438"/>
      <c r="AN23" s="438"/>
      <c r="AO23" s="438"/>
      <c r="AP23" s="438"/>
      <c r="AQ23" s="438"/>
      <c r="AR23" s="438"/>
      <c r="AS23" s="438"/>
      <c r="AT23" s="438"/>
      <c r="AU23" s="438"/>
      <c r="AV23" s="436" t="s">
        <v>161</v>
      </c>
      <c r="AW23" s="436"/>
      <c r="AX23" s="436"/>
      <c r="AY23" s="436"/>
      <c r="AZ23" s="436"/>
      <c r="BA23" s="436"/>
      <c r="BB23" s="436"/>
      <c r="BC23" s="437"/>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9"/>
    </row>
    <row r="24" spans="1:78" s="218" customFormat="1" ht="15" customHeight="1">
      <c r="A24" s="217"/>
      <c r="B24" s="900"/>
      <c r="C24" s="901"/>
      <c r="D24" s="901"/>
      <c r="E24" s="901"/>
      <c r="F24" s="901"/>
      <c r="G24" s="901"/>
      <c r="H24" s="901"/>
      <c r="I24" s="901"/>
      <c r="J24" s="901"/>
      <c r="K24" s="902"/>
      <c r="L24" s="223"/>
      <c r="M24" s="224"/>
      <c r="N24" s="894"/>
      <c r="O24" s="894"/>
      <c r="P24" s="894"/>
      <c r="Q24" s="894"/>
      <c r="R24" s="894"/>
      <c r="S24" s="894"/>
      <c r="T24" s="894"/>
      <c r="U24" s="889" t="s">
        <v>158</v>
      </c>
      <c r="V24" s="889"/>
      <c r="W24" s="889"/>
      <c r="X24" s="889"/>
      <c r="Y24" s="889"/>
      <c r="Z24" s="889"/>
      <c r="AA24" s="889"/>
      <c r="AB24" s="889"/>
      <c r="AC24" s="889"/>
      <c r="AD24" s="889"/>
      <c r="AE24" s="441"/>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4"/>
    </row>
    <row r="25" spans="1:78" s="218" customFormat="1" ht="15" customHeight="1">
      <c r="A25" s="217"/>
      <c r="B25" s="900"/>
      <c r="C25" s="901"/>
      <c r="D25" s="901"/>
      <c r="E25" s="901"/>
      <c r="F25" s="901"/>
      <c r="G25" s="901"/>
      <c r="H25" s="901"/>
      <c r="I25" s="901"/>
      <c r="J25" s="901"/>
      <c r="K25" s="902"/>
      <c r="L25" s="890" t="s">
        <v>156</v>
      </c>
      <c r="M25" s="891"/>
      <c r="N25" s="892"/>
      <c r="O25" s="892"/>
      <c r="P25" s="892"/>
      <c r="Q25" s="892"/>
      <c r="R25" s="892"/>
      <c r="S25" s="892"/>
      <c r="T25" s="892"/>
      <c r="U25" s="892"/>
      <c r="V25" s="892"/>
      <c r="W25" s="892"/>
      <c r="X25" s="892"/>
      <c r="Y25" s="892"/>
      <c r="Z25" s="892"/>
      <c r="AA25" s="892"/>
      <c r="AB25" s="892"/>
      <c r="AC25" s="892"/>
      <c r="AD25" s="893"/>
      <c r="AE25" s="432"/>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4"/>
    </row>
    <row r="26" spans="1:78" s="218" customFormat="1" ht="15" customHeight="1">
      <c r="A26" s="217"/>
      <c r="B26" s="900"/>
      <c r="C26" s="901"/>
      <c r="D26" s="901"/>
      <c r="E26" s="901"/>
      <c r="F26" s="901"/>
      <c r="G26" s="901"/>
      <c r="H26" s="901"/>
      <c r="I26" s="901"/>
      <c r="J26" s="901"/>
      <c r="K26" s="902"/>
      <c r="L26" s="219"/>
      <c r="M26" s="220"/>
      <c r="N26" s="889" t="s">
        <v>234</v>
      </c>
      <c r="O26" s="889"/>
      <c r="P26" s="889"/>
      <c r="Q26" s="889"/>
      <c r="R26" s="889"/>
      <c r="S26" s="889"/>
      <c r="T26" s="889"/>
      <c r="U26" s="889"/>
      <c r="V26" s="889"/>
      <c r="W26" s="889"/>
      <c r="X26" s="889"/>
      <c r="Y26" s="889"/>
      <c r="Z26" s="889"/>
      <c r="AA26" s="889"/>
      <c r="AB26" s="889"/>
      <c r="AC26" s="889"/>
      <c r="AD26" s="889"/>
      <c r="AE26" s="446"/>
      <c r="AF26" s="446"/>
      <c r="AG26" s="446"/>
      <c r="AH26" s="446"/>
      <c r="AI26" s="446"/>
      <c r="AJ26" s="446"/>
      <c r="AK26" s="446"/>
      <c r="AL26" s="446"/>
      <c r="AM26" s="446"/>
      <c r="AN26" s="446"/>
      <c r="AO26" s="446"/>
      <c r="AP26" s="446"/>
      <c r="AQ26" s="446"/>
      <c r="AR26" s="446"/>
      <c r="AS26" s="446"/>
      <c r="AT26" s="446"/>
      <c r="AU26" s="446"/>
      <c r="AV26" s="446"/>
      <c r="AW26" s="447"/>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9"/>
    </row>
    <row r="27" spans="1:78" s="218" customFormat="1" ht="15" customHeight="1">
      <c r="A27" s="217"/>
      <c r="B27" s="900"/>
      <c r="C27" s="901"/>
      <c r="D27" s="901"/>
      <c r="E27" s="901"/>
      <c r="F27" s="901"/>
      <c r="G27" s="901"/>
      <c r="H27" s="901"/>
      <c r="I27" s="901"/>
      <c r="J27" s="901"/>
      <c r="K27" s="902"/>
      <c r="L27" s="221"/>
      <c r="M27" s="222"/>
      <c r="N27" s="894" t="s">
        <v>159</v>
      </c>
      <c r="O27" s="894"/>
      <c r="P27" s="894"/>
      <c r="Q27" s="894"/>
      <c r="R27" s="894"/>
      <c r="S27" s="894"/>
      <c r="T27" s="894"/>
      <c r="U27" s="888" t="s">
        <v>157</v>
      </c>
      <c r="V27" s="888"/>
      <c r="W27" s="888"/>
      <c r="X27" s="888"/>
      <c r="Y27" s="888"/>
      <c r="Z27" s="888"/>
      <c r="AA27" s="888"/>
      <c r="AB27" s="888"/>
      <c r="AC27" s="888"/>
      <c r="AD27" s="888"/>
      <c r="AE27" s="432"/>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4"/>
    </row>
    <row r="28" spans="1:78" s="218" customFormat="1" ht="15" customHeight="1">
      <c r="A28" s="217"/>
      <c r="B28" s="900"/>
      <c r="C28" s="901"/>
      <c r="D28" s="901"/>
      <c r="E28" s="901"/>
      <c r="F28" s="901"/>
      <c r="G28" s="901"/>
      <c r="H28" s="901"/>
      <c r="I28" s="901"/>
      <c r="J28" s="901"/>
      <c r="K28" s="902"/>
      <c r="L28" s="219"/>
      <c r="M28" s="220"/>
      <c r="N28" s="894"/>
      <c r="O28" s="894"/>
      <c r="P28" s="894"/>
      <c r="Q28" s="894"/>
      <c r="R28" s="894"/>
      <c r="S28" s="894"/>
      <c r="T28" s="894"/>
      <c r="U28" s="888" t="s">
        <v>24</v>
      </c>
      <c r="V28" s="888"/>
      <c r="W28" s="888"/>
      <c r="X28" s="888"/>
      <c r="Y28" s="888"/>
      <c r="Z28" s="888"/>
      <c r="AA28" s="888"/>
      <c r="AB28" s="888"/>
      <c r="AC28" s="888"/>
      <c r="AD28" s="888"/>
      <c r="AE28" s="432"/>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4"/>
    </row>
    <row r="29" spans="1:78" s="218" customFormat="1" ht="15" customHeight="1">
      <c r="A29" s="217"/>
      <c r="B29" s="900"/>
      <c r="C29" s="901"/>
      <c r="D29" s="901"/>
      <c r="E29" s="901"/>
      <c r="F29" s="901"/>
      <c r="G29" s="901"/>
      <c r="H29" s="901"/>
      <c r="I29" s="901"/>
      <c r="J29" s="901"/>
      <c r="K29" s="902"/>
      <c r="L29" s="219"/>
      <c r="M29" s="220"/>
      <c r="N29" s="894"/>
      <c r="O29" s="894"/>
      <c r="P29" s="894"/>
      <c r="Q29" s="894"/>
      <c r="R29" s="894"/>
      <c r="S29" s="894"/>
      <c r="T29" s="894"/>
      <c r="U29" s="888" t="s">
        <v>160</v>
      </c>
      <c r="V29" s="888"/>
      <c r="W29" s="888"/>
      <c r="X29" s="888"/>
      <c r="Y29" s="888"/>
      <c r="Z29" s="888"/>
      <c r="AA29" s="888"/>
      <c r="AB29" s="888"/>
      <c r="AC29" s="888"/>
      <c r="AD29" s="888"/>
      <c r="AE29" s="437"/>
      <c r="AF29" s="438"/>
      <c r="AG29" s="438"/>
      <c r="AH29" s="438"/>
      <c r="AI29" s="438"/>
      <c r="AJ29" s="438"/>
      <c r="AK29" s="438"/>
      <c r="AL29" s="438"/>
      <c r="AM29" s="438"/>
      <c r="AN29" s="438"/>
      <c r="AO29" s="438"/>
      <c r="AP29" s="438"/>
      <c r="AQ29" s="438"/>
      <c r="AR29" s="438"/>
      <c r="AS29" s="438"/>
      <c r="AT29" s="438"/>
      <c r="AU29" s="438"/>
      <c r="AV29" s="436" t="s">
        <v>161</v>
      </c>
      <c r="AW29" s="436"/>
      <c r="AX29" s="436"/>
      <c r="AY29" s="436"/>
      <c r="AZ29" s="436"/>
      <c r="BA29" s="436"/>
      <c r="BB29" s="436"/>
      <c r="BC29" s="437"/>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9"/>
    </row>
    <row r="30" spans="1:78" s="218" customFormat="1" ht="15" customHeight="1">
      <c r="A30" s="217"/>
      <c r="B30" s="900"/>
      <c r="C30" s="901"/>
      <c r="D30" s="901"/>
      <c r="E30" s="901"/>
      <c r="F30" s="901"/>
      <c r="G30" s="901"/>
      <c r="H30" s="901"/>
      <c r="I30" s="901"/>
      <c r="J30" s="901"/>
      <c r="K30" s="902"/>
      <c r="L30" s="219"/>
      <c r="M30" s="225"/>
      <c r="N30" s="895"/>
      <c r="O30" s="895"/>
      <c r="P30" s="895"/>
      <c r="Q30" s="895"/>
      <c r="R30" s="895"/>
      <c r="S30" s="895"/>
      <c r="T30" s="895"/>
      <c r="U30" s="896" t="s">
        <v>158</v>
      </c>
      <c r="V30" s="896"/>
      <c r="W30" s="896"/>
      <c r="X30" s="896"/>
      <c r="Y30" s="896"/>
      <c r="Z30" s="896"/>
      <c r="AA30" s="896"/>
      <c r="AB30" s="896"/>
      <c r="AC30" s="896"/>
      <c r="AD30" s="896"/>
      <c r="AE30" s="441"/>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434"/>
    </row>
    <row r="31" spans="1:78" s="218" customFormat="1" ht="15" customHeight="1">
      <c r="A31" s="217"/>
      <c r="B31" s="900"/>
      <c r="C31" s="901"/>
      <c r="D31" s="901"/>
      <c r="E31" s="901"/>
      <c r="F31" s="901"/>
      <c r="G31" s="901"/>
      <c r="H31" s="901"/>
      <c r="I31" s="901"/>
      <c r="J31" s="901"/>
      <c r="K31" s="902"/>
      <c r="L31" s="890" t="s">
        <v>156</v>
      </c>
      <c r="M31" s="891"/>
      <c r="N31" s="892"/>
      <c r="O31" s="892"/>
      <c r="P31" s="892"/>
      <c r="Q31" s="892"/>
      <c r="R31" s="892"/>
      <c r="S31" s="892"/>
      <c r="T31" s="892"/>
      <c r="U31" s="892"/>
      <c r="V31" s="892"/>
      <c r="W31" s="892"/>
      <c r="X31" s="892"/>
      <c r="Y31" s="892"/>
      <c r="Z31" s="892"/>
      <c r="AA31" s="892"/>
      <c r="AB31" s="892"/>
      <c r="AC31" s="892"/>
      <c r="AD31" s="893"/>
      <c r="AE31" s="432"/>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3"/>
      <c r="BZ31" s="434"/>
    </row>
    <row r="32" spans="1:78" s="218" customFormat="1" ht="15" customHeight="1">
      <c r="A32" s="217"/>
      <c r="B32" s="900"/>
      <c r="C32" s="901"/>
      <c r="D32" s="901"/>
      <c r="E32" s="901"/>
      <c r="F32" s="901"/>
      <c r="G32" s="901"/>
      <c r="H32" s="901"/>
      <c r="I32" s="901"/>
      <c r="J32" s="901"/>
      <c r="K32" s="902"/>
      <c r="L32" s="219"/>
      <c r="M32" s="220"/>
      <c r="N32" s="889" t="s">
        <v>234</v>
      </c>
      <c r="O32" s="889"/>
      <c r="P32" s="889"/>
      <c r="Q32" s="889"/>
      <c r="R32" s="889"/>
      <c r="S32" s="889"/>
      <c r="T32" s="889"/>
      <c r="U32" s="889"/>
      <c r="V32" s="889"/>
      <c r="W32" s="889"/>
      <c r="X32" s="889"/>
      <c r="Y32" s="889"/>
      <c r="Z32" s="889"/>
      <c r="AA32" s="889"/>
      <c r="AB32" s="889"/>
      <c r="AC32" s="889"/>
      <c r="AD32" s="889"/>
      <c r="AE32" s="446"/>
      <c r="AF32" s="446"/>
      <c r="AG32" s="446"/>
      <c r="AH32" s="446"/>
      <c r="AI32" s="446"/>
      <c r="AJ32" s="446"/>
      <c r="AK32" s="446"/>
      <c r="AL32" s="446"/>
      <c r="AM32" s="446"/>
      <c r="AN32" s="446"/>
      <c r="AO32" s="446"/>
      <c r="AP32" s="446"/>
      <c r="AQ32" s="446"/>
      <c r="AR32" s="446"/>
      <c r="AS32" s="446"/>
      <c r="AT32" s="446"/>
      <c r="AU32" s="446"/>
      <c r="AV32" s="446"/>
      <c r="AW32" s="447"/>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48"/>
      <c r="BX32" s="448"/>
      <c r="BY32" s="448"/>
      <c r="BZ32" s="449"/>
    </row>
    <row r="33" spans="1:78" s="218" customFormat="1" ht="15" customHeight="1">
      <c r="A33" s="217"/>
      <c r="B33" s="900"/>
      <c r="C33" s="901"/>
      <c r="D33" s="901"/>
      <c r="E33" s="901"/>
      <c r="F33" s="901"/>
      <c r="G33" s="901"/>
      <c r="H33" s="901"/>
      <c r="I33" s="901"/>
      <c r="J33" s="901"/>
      <c r="K33" s="902"/>
      <c r="L33" s="221"/>
      <c r="M33" s="222"/>
      <c r="N33" s="894" t="s">
        <v>159</v>
      </c>
      <c r="O33" s="894"/>
      <c r="P33" s="894"/>
      <c r="Q33" s="894"/>
      <c r="R33" s="894"/>
      <c r="S33" s="894"/>
      <c r="T33" s="894"/>
      <c r="U33" s="888" t="s">
        <v>157</v>
      </c>
      <c r="V33" s="888"/>
      <c r="W33" s="888"/>
      <c r="X33" s="888"/>
      <c r="Y33" s="888"/>
      <c r="Z33" s="888"/>
      <c r="AA33" s="888"/>
      <c r="AB33" s="888"/>
      <c r="AC33" s="888"/>
      <c r="AD33" s="888"/>
      <c r="AE33" s="432"/>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c r="BU33" s="433"/>
      <c r="BV33" s="433"/>
      <c r="BW33" s="433"/>
      <c r="BX33" s="433"/>
      <c r="BY33" s="433"/>
      <c r="BZ33" s="434"/>
    </row>
    <row r="34" spans="1:78" s="218" customFormat="1" ht="15" customHeight="1">
      <c r="A34" s="217"/>
      <c r="B34" s="900"/>
      <c r="C34" s="901"/>
      <c r="D34" s="901"/>
      <c r="E34" s="901"/>
      <c r="F34" s="901"/>
      <c r="G34" s="901"/>
      <c r="H34" s="901"/>
      <c r="I34" s="901"/>
      <c r="J34" s="901"/>
      <c r="K34" s="902"/>
      <c r="L34" s="219"/>
      <c r="M34" s="220"/>
      <c r="N34" s="894"/>
      <c r="O34" s="894"/>
      <c r="P34" s="894"/>
      <c r="Q34" s="894"/>
      <c r="R34" s="894"/>
      <c r="S34" s="894"/>
      <c r="T34" s="894"/>
      <c r="U34" s="888" t="s">
        <v>24</v>
      </c>
      <c r="V34" s="888"/>
      <c r="W34" s="888"/>
      <c r="X34" s="888"/>
      <c r="Y34" s="888"/>
      <c r="Z34" s="888"/>
      <c r="AA34" s="888"/>
      <c r="AB34" s="888"/>
      <c r="AC34" s="888"/>
      <c r="AD34" s="888"/>
      <c r="AE34" s="432"/>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433"/>
      <c r="BS34" s="433"/>
      <c r="BT34" s="433"/>
      <c r="BU34" s="433"/>
      <c r="BV34" s="433"/>
      <c r="BW34" s="433"/>
      <c r="BX34" s="433"/>
      <c r="BY34" s="433"/>
      <c r="BZ34" s="434"/>
    </row>
    <row r="35" spans="1:78" s="218" customFormat="1" ht="15" customHeight="1">
      <c r="A35" s="217"/>
      <c r="B35" s="900"/>
      <c r="C35" s="901"/>
      <c r="D35" s="901"/>
      <c r="E35" s="901"/>
      <c r="F35" s="901"/>
      <c r="G35" s="901"/>
      <c r="H35" s="901"/>
      <c r="I35" s="901"/>
      <c r="J35" s="901"/>
      <c r="K35" s="902"/>
      <c r="L35" s="219"/>
      <c r="M35" s="220"/>
      <c r="N35" s="894"/>
      <c r="O35" s="894"/>
      <c r="P35" s="894"/>
      <c r="Q35" s="894"/>
      <c r="R35" s="894"/>
      <c r="S35" s="894"/>
      <c r="T35" s="894"/>
      <c r="U35" s="888" t="s">
        <v>160</v>
      </c>
      <c r="V35" s="888"/>
      <c r="W35" s="888"/>
      <c r="X35" s="888"/>
      <c r="Y35" s="888"/>
      <c r="Z35" s="888"/>
      <c r="AA35" s="888"/>
      <c r="AB35" s="888"/>
      <c r="AC35" s="888"/>
      <c r="AD35" s="888"/>
      <c r="AE35" s="437"/>
      <c r="AF35" s="438"/>
      <c r="AG35" s="438"/>
      <c r="AH35" s="438"/>
      <c r="AI35" s="438"/>
      <c r="AJ35" s="438"/>
      <c r="AK35" s="438"/>
      <c r="AL35" s="438"/>
      <c r="AM35" s="438"/>
      <c r="AN35" s="438"/>
      <c r="AO35" s="438"/>
      <c r="AP35" s="438"/>
      <c r="AQ35" s="438"/>
      <c r="AR35" s="438"/>
      <c r="AS35" s="438"/>
      <c r="AT35" s="438"/>
      <c r="AU35" s="438"/>
      <c r="AV35" s="436" t="s">
        <v>161</v>
      </c>
      <c r="AW35" s="436"/>
      <c r="AX35" s="436"/>
      <c r="AY35" s="436"/>
      <c r="AZ35" s="436"/>
      <c r="BA35" s="436"/>
      <c r="BB35" s="436"/>
      <c r="BC35" s="437"/>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9"/>
    </row>
    <row r="36" spans="1:78" s="218" customFormat="1" ht="15" customHeight="1">
      <c r="A36" s="217"/>
      <c r="B36" s="900"/>
      <c r="C36" s="901"/>
      <c r="D36" s="901"/>
      <c r="E36" s="901"/>
      <c r="F36" s="901"/>
      <c r="G36" s="901"/>
      <c r="H36" s="901"/>
      <c r="I36" s="901"/>
      <c r="J36" s="901"/>
      <c r="K36" s="902"/>
      <c r="L36" s="223"/>
      <c r="M36" s="224"/>
      <c r="N36" s="894"/>
      <c r="O36" s="894"/>
      <c r="P36" s="894"/>
      <c r="Q36" s="894"/>
      <c r="R36" s="894"/>
      <c r="S36" s="894"/>
      <c r="T36" s="894"/>
      <c r="U36" s="889" t="s">
        <v>158</v>
      </c>
      <c r="V36" s="889"/>
      <c r="W36" s="889"/>
      <c r="X36" s="889"/>
      <c r="Y36" s="889"/>
      <c r="Z36" s="889"/>
      <c r="AA36" s="889"/>
      <c r="AB36" s="889"/>
      <c r="AC36" s="889"/>
      <c r="AD36" s="889"/>
      <c r="AE36" s="441"/>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4"/>
    </row>
    <row r="37" spans="1:78" s="218" customFormat="1" ht="15" customHeight="1">
      <c r="A37" s="217"/>
      <c r="B37" s="900"/>
      <c r="C37" s="901"/>
      <c r="D37" s="901"/>
      <c r="E37" s="901"/>
      <c r="F37" s="901"/>
      <c r="G37" s="901"/>
      <c r="H37" s="901"/>
      <c r="I37" s="901"/>
      <c r="J37" s="901"/>
      <c r="K37" s="902"/>
      <c r="L37" s="890" t="s">
        <v>156</v>
      </c>
      <c r="M37" s="891"/>
      <c r="N37" s="892"/>
      <c r="O37" s="892"/>
      <c r="P37" s="892"/>
      <c r="Q37" s="892"/>
      <c r="R37" s="892"/>
      <c r="S37" s="892"/>
      <c r="T37" s="892"/>
      <c r="U37" s="892"/>
      <c r="V37" s="892"/>
      <c r="W37" s="892"/>
      <c r="X37" s="892"/>
      <c r="Y37" s="892"/>
      <c r="Z37" s="892"/>
      <c r="AA37" s="892"/>
      <c r="AB37" s="892"/>
      <c r="AC37" s="892"/>
      <c r="AD37" s="893"/>
      <c r="AE37" s="432"/>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4"/>
    </row>
    <row r="38" spans="1:78" s="218" customFormat="1" ht="15" customHeight="1">
      <c r="A38" s="217"/>
      <c r="B38" s="900"/>
      <c r="C38" s="901"/>
      <c r="D38" s="901"/>
      <c r="E38" s="901"/>
      <c r="F38" s="901"/>
      <c r="G38" s="901"/>
      <c r="H38" s="901"/>
      <c r="I38" s="901"/>
      <c r="J38" s="901"/>
      <c r="K38" s="902"/>
      <c r="L38" s="219"/>
      <c r="M38" s="220"/>
      <c r="N38" s="889" t="s">
        <v>234</v>
      </c>
      <c r="O38" s="889"/>
      <c r="P38" s="889"/>
      <c r="Q38" s="889"/>
      <c r="R38" s="889"/>
      <c r="S38" s="889"/>
      <c r="T38" s="889"/>
      <c r="U38" s="889"/>
      <c r="V38" s="889"/>
      <c r="W38" s="889"/>
      <c r="X38" s="889"/>
      <c r="Y38" s="889"/>
      <c r="Z38" s="889"/>
      <c r="AA38" s="889"/>
      <c r="AB38" s="889"/>
      <c r="AC38" s="889"/>
      <c r="AD38" s="889"/>
      <c r="AE38" s="446"/>
      <c r="AF38" s="446"/>
      <c r="AG38" s="446"/>
      <c r="AH38" s="446"/>
      <c r="AI38" s="446"/>
      <c r="AJ38" s="446"/>
      <c r="AK38" s="446"/>
      <c r="AL38" s="446"/>
      <c r="AM38" s="446"/>
      <c r="AN38" s="446"/>
      <c r="AO38" s="446"/>
      <c r="AP38" s="446"/>
      <c r="AQ38" s="446"/>
      <c r="AR38" s="446"/>
      <c r="AS38" s="446"/>
      <c r="AT38" s="446"/>
      <c r="AU38" s="446"/>
      <c r="AV38" s="446"/>
      <c r="AW38" s="447"/>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448"/>
      <c r="BX38" s="448"/>
      <c r="BY38" s="448"/>
      <c r="BZ38" s="449"/>
    </row>
    <row r="39" spans="1:78" s="218" customFormat="1" ht="15" customHeight="1">
      <c r="A39" s="217"/>
      <c r="B39" s="900"/>
      <c r="C39" s="901"/>
      <c r="D39" s="901"/>
      <c r="E39" s="901"/>
      <c r="F39" s="901"/>
      <c r="G39" s="901"/>
      <c r="H39" s="901"/>
      <c r="I39" s="901"/>
      <c r="J39" s="901"/>
      <c r="K39" s="902"/>
      <c r="L39" s="221"/>
      <c r="M39" s="222"/>
      <c r="N39" s="894" t="s">
        <v>159</v>
      </c>
      <c r="O39" s="894"/>
      <c r="P39" s="894"/>
      <c r="Q39" s="894"/>
      <c r="R39" s="894"/>
      <c r="S39" s="894"/>
      <c r="T39" s="894"/>
      <c r="U39" s="888" t="s">
        <v>157</v>
      </c>
      <c r="V39" s="888"/>
      <c r="W39" s="888"/>
      <c r="X39" s="888"/>
      <c r="Y39" s="888"/>
      <c r="Z39" s="888"/>
      <c r="AA39" s="888"/>
      <c r="AB39" s="888"/>
      <c r="AC39" s="888"/>
      <c r="AD39" s="888"/>
      <c r="AE39" s="432"/>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4"/>
    </row>
    <row r="40" spans="1:78" s="218" customFormat="1" ht="15" customHeight="1">
      <c r="A40" s="217"/>
      <c r="B40" s="900"/>
      <c r="C40" s="901"/>
      <c r="D40" s="901"/>
      <c r="E40" s="901"/>
      <c r="F40" s="901"/>
      <c r="G40" s="901"/>
      <c r="H40" s="901"/>
      <c r="I40" s="901"/>
      <c r="J40" s="901"/>
      <c r="K40" s="902"/>
      <c r="L40" s="219"/>
      <c r="M40" s="220"/>
      <c r="N40" s="894"/>
      <c r="O40" s="894"/>
      <c r="P40" s="894"/>
      <c r="Q40" s="894"/>
      <c r="R40" s="894"/>
      <c r="S40" s="894"/>
      <c r="T40" s="894"/>
      <c r="U40" s="888" t="s">
        <v>24</v>
      </c>
      <c r="V40" s="888"/>
      <c r="W40" s="888"/>
      <c r="X40" s="888"/>
      <c r="Y40" s="888"/>
      <c r="Z40" s="888"/>
      <c r="AA40" s="888"/>
      <c r="AB40" s="888"/>
      <c r="AC40" s="888"/>
      <c r="AD40" s="888"/>
      <c r="AE40" s="432"/>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3"/>
      <c r="BZ40" s="434"/>
    </row>
    <row r="41" spans="1:78" s="218" customFormat="1" ht="15" customHeight="1">
      <c r="A41" s="217"/>
      <c r="B41" s="900"/>
      <c r="C41" s="901"/>
      <c r="D41" s="901"/>
      <c r="E41" s="901"/>
      <c r="F41" s="901"/>
      <c r="G41" s="901"/>
      <c r="H41" s="901"/>
      <c r="I41" s="901"/>
      <c r="J41" s="901"/>
      <c r="K41" s="902"/>
      <c r="L41" s="219"/>
      <c r="M41" s="220"/>
      <c r="N41" s="894"/>
      <c r="O41" s="894"/>
      <c r="P41" s="894"/>
      <c r="Q41" s="894"/>
      <c r="R41" s="894"/>
      <c r="S41" s="894"/>
      <c r="T41" s="894"/>
      <c r="U41" s="888" t="s">
        <v>160</v>
      </c>
      <c r="V41" s="888"/>
      <c r="W41" s="888"/>
      <c r="X41" s="888"/>
      <c r="Y41" s="888"/>
      <c r="Z41" s="888"/>
      <c r="AA41" s="888"/>
      <c r="AB41" s="888"/>
      <c r="AC41" s="888"/>
      <c r="AD41" s="888"/>
      <c r="AE41" s="437"/>
      <c r="AF41" s="438"/>
      <c r="AG41" s="438"/>
      <c r="AH41" s="438"/>
      <c r="AI41" s="438"/>
      <c r="AJ41" s="438"/>
      <c r="AK41" s="438"/>
      <c r="AL41" s="438"/>
      <c r="AM41" s="438"/>
      <c r="AN41" s="438"/>
      <c r="AO41" s="438"/>
      <c r="AP41" s="438"/>
      <c r="AQ41" s="438"/>
      <c r="AR41" s="438"/>
      <c r="AS41" s="438"/>
      <c r="AT41" s="438"/>
      <c r="AU41" s="438"/>
      <c r="AV41" s="436" t="s">
        <v>161</v>
      </c>
      <c r="AW41" s="436"/>
      <c r="AX41" s="436"/>
      <c r="AY41" s="436"/>
      <c r="AZ41" s="436"/>
      <c r="BA41" s="436"/>
      <c r="BB41" s="436"/>
      <c r="BC41" s="437"/>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9"/>
    </row>
    <row r="42" spans="1:78" s="218" customFormat="1" ht="15" customHeight="1">
      <c r="A42" s="217"/>
      <c r="B42" s="900"/>
      <c r="C42" s="901"/>
      <c r="D42" s="901"/>
      <c r="E42" s="901"/>
      <c r="F42" s="901"/>
      <c r="G42" s="901"/>
      <c r="H42" s="901"/>
      <c r="I42" s="901"/>
      <c r="J42" s="901"/>
      <c r="K42" s="902"/>
      <c r="L42" s="219"/>
      <c r="M42" s="225"/>
      <c r="N42" s="895"/>
      <c r="O42" s="895"/>
      <c r="P42" s="895"/>
      <c r="Q42" s="895"/>
      <c r="R42" s="895"/>
      <c r="S42" s="895"/>
      <c r="T42" s="895"/>
      <c r="U42" s="896" t="s">
        <v>158</v>
      </c>
      <c r="V42" s="896"/>
      <c r="W42" s="896"/>
      <c r="X42" s="896"/>
      <c r="Y42" s="896"/>
      <c r="Z42" s="896"/>
      <c r="AA42" s="896"/>
      <c r="AB42" s="896"/>
      <c r="AC42" s="896"/>
      <c r="AD42" s="896"/>
      <c r="AE42" s="441"/>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4"/>
    </row>
    <row r="43" spans="1:78" s="218" customFormat="1" ht="15" customHeight="1">
      <c r="A43" s="217"/>
      <c r="B43" s="900"/>
      <c r="C43" s="901"/>
      <c r="D43" s="901"/>
      <c r="E43" s="901"/>
      <c r="F43" s="901"/>
      <c r="G43" s="901"/>
      <c r="H43" s="901"/>
      <c r="I43" s="901"/>
      <c r="J43" s="901"/>
      <c r="K43" s="902"/>
      <c r="L43" s="890" t="s">
        <v>156</v>
      </c>
      <c r="M43" s="891"/>
      <c r="N43" s="892"/>
      <c r="O43" s="892"/>
      <c r="P43" s="892"/>
      <c r="Q43" s="892"/>
      <c r="R43" s="892"/>
      <c r="S43" s="892"/>
      <c r="T43" s="892"/>
      <c r="U43" s="892"/>
      <c r="V43" s="892"/>
      <c r="W43" s="892"/>
      <c r="X43" s="892"/>
      <c r="Y43" s="892"/>
      <c r="Z43" s="892"/>
      <c r="AA43" s="892"/>
      <c r="AB43" s="892"/>
      <c r="AC43" s="892"/>
      <c r="AD43" s="893"/>
      <c r="AE43" s="432"/>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4"/>
    </row>
    <row r="44" spans="1:78" s="218" customFormat="1" ht="15" customHeight="1">
      <c r="A44" s="217"/>
      <c r="B44" s="900"/>
      <c r="C44" s="901"/>
      <c r="D44" s="901"/>
      <c r="E44" s="901"/>
      <c r="F44" s="901"/>
      <c r="G44" s="901"/>
      <c r="H44" s="901"/>
      <c r="I44" s="901"/>
      <c r="J44" s="901"/>
      <c r="K44" s="902"/>
      <c r="L44" s="219"/>
      <c r="M44" s="220"/>
      <c r="N44" s="889" t="s">
        <v>234</v>
      </c>
      <c r="O44" s="889"/>
      <c r="P44" s="889"/>
      <c r="Q44" s="889"/>
      <c r="R44" s="889"/>
      <c r="S44" s="889"/>
      <c r="T44" s="889"/>
      <c r="U44" s="889"/>
      <c r="V44" s="889"/>
      <c r="W44" s="889"/>
      <c r="X44" s="889"/>
      <c r="Y44" s="889"/>
      <c r="Z44" s="889"/>
      <c r="AA44" s="889"/>
      <c r="AB44" s="889"/>
      <c r="AC44" s="889"/>
      <c r="AD44" s="889"/>
      <c r="AE44" s="446"/>
      <c r="AF44" s="446"/>
      <c r="AG44" s="446"/>
      <c r="AH44" s="446"/>
      <c r="AI44" s="446"/>
      <c r="AJ44" s="446"/>
      <c r="AK44" s="446"/>
      <c r="AL44" s="446"/>
      <c r="AM44" s="446"/>
      <c r="AN44" s="446"/>
      <c r="AO44" s="446"/>
      <c r="AP44" s="446"/>
      <c r="AQ44" s="446"/>
      <c r="AR44" s="446"/>
      <c r="AS44" s="446"/>
      <c r="AT44" s="446"/>
      <c r="AU44" s="446"/>
      <c r="AV44" s="446"/>
      <c r="AW44" s="447"/>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9"/>
    </row>
    <row r="45" spans="1:78" s="218" customFormat="1" ht="15" customHeight="1">
      <c r="A45" s="217"/>
      <c r="B45" s="900"/>
      <c r="C45" s="901"/>
      <c r="D45" s="901"/>
      <c r="E45" s="901"/>
      <c r="F45" s="901"/>
      <c r="G45" s="901"/>
      <c r="H45" s="901"/>
      <c r="I45" s="901"/>
      <c r="J45" s="901"/>
      <c r="K45" s="902"/>
      <c r="L45" s="221"/>
      <c r="M45" s="222"/>
      <c r="N45" s="894" t="s">
        <v>159</v>
      </c>
      <c r="O45" s="894"/>
      <c r="P45" s="894"/>
      <c r="Q45" s="894"/>
      <c r="R45" s="894"/>
      <c r="S45" s="894"/>
      <c r="T45" s="894"/>
      <c r="U45" s="888" t="s">
        <v>157</v>
      </c>
      <c r="V45" s="888"/>
      <c r="W45" s="888"/>
      <c r="X45" s="888"/>
      <c r="Y45" s="888"/>
      <c r="Z45" s="888"/>
      <c r="AA45" s="888"/>
      <c r="AB45" s="888"/>
      <c r="AC45" s="888"/>
      <c r="AD45" s="888"/>
      <c r="AE45" s="432"/>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4"/>
    </row>
    <row r="46" spans="1:78" s="218" customFormat="1" ht="15" customHeight="1">
      <c r="A46" s="217"/>
      <c r="B46" s="900"/>
      <c r="C46" s="901"/>
      <c r="D46" s="901"/>
      <c r="E46" s="901"/>
      <c r="F46" s="901"/>
      <c r="G46" s="901"/>
      <c r="H46" s="901"/>
      <c r="I46" s="901"/>
      <c r="J46" s="901"/>
      <c r="K46" s="902"/>
      <c r="L46" s="219"/>
      <c r="M46" s="220"/>
      <c r="N46" s="894"/>
      <c r="O46" s="894"/>
      <c r="P46" s="894"/>
      <c r="Q46" s="894"/>
      <c r="R46" s="894"/>
      <c r="S46" s="894"/>
      <c r="T46" s="894"/>
      <c r="U46" s="888" t="s">
        <v>24</v>
      </c>
      <c r="V46" s="888"/>
      <c r="W46" s="888"/>
      <c r="X46" s="888"/>
      <c r="Y46" s="888"/>
      <c r="Z46" s="888"/>
      <c r="AA46" s="888"/>
      <c r="AB46" s="888"/>
      <c r="AC46" s="888"/>
      <c r="AD46" s="888"/>
      <c r="AE46" s="432"/>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4"/>
    </row>
    <row r="47" spans="1:78" s="218" customFormat="1" ht="15" customHeight="1">
      <c r="A47" s="217"/>
      <c r="B47" s="900"/>
      <c r="C47" s="901"/>
      <c r="D47" s="901"/>
      <c r="E47" s="901"/>
      <c r="F47" s="901"/>
      <c r="G47" s="901"/>
      <c r="H47" s="901"/>
      <c r="I47" s="901"/>
      <c r="J47" s="901"/>
      <c r="K47" s="902"/>
      <c r="L47" s="219"/>
      <c r="M47" s="220"/>
      <c r="N47" s="894"/>
      <c r="O47" s="894"/>
      <c r="P47" s="894"/>
      <c r="Q47" s="894"/>
      <c r="R47" s="894"/>
      <c r="S47" s="894"/>
      <c r="T47" s="894"/>
      <c r="U47" s="888" t="s">
        <v>160</v>
      </c>
      <c r="V47" s="888"/>
      <c r="W47" s="888"/>
      <c r="X47" s="888"/>
      <c r="Y47" s="888"/>
      <c r="Z47" s="888"/>
      <c r="AA47" s="888"/>
      <c r="AB47" s="888"/>
      <c r="AC47" s="888"/>
      <c r="AD47" s="888"/>
      <c r="AE47" s="437"/>
      <c r="AF47" s="438"/>
      <c r="AG47" s="438"/>
      <c r="AH47" s="438"/>
      <c r="AI47" s="438"/>
      <c r="AJ47" s="438"/>
      <c r="AK47" s="438"/>
      <c r="AL47" s="438"/>
      <c r="AM47" s="438"/>
      <c r="AN47" s="438"/>
      <c r="AO47" s="438"/>
      <c r="AP47" s="438"/>
      <c r="AQ47" s="438"/>
      <c r="AR47" s="438"/>
      <c r="AS47" s="438"/>
      <c r="AT47" s="438"/>
      <c r="AU47" s="438"/>
      <c r="AV47" s="436" t="s">
        <v>161</v>
      </c>
      <c r="AW47" s="436"/>
      <c r="AX47" s="436"/>
      <c r="AY47" s="436"/>
      <c r="AZ47" s="436"/>
      <c r="BA47" s="436"/>
      <c r="BB47" s="436"/>
      <c r="BC47" s="437"/>
      <c r="BD47" s="438"/>
      <c r="BE47" s="438"/>
      <c r="BF47" s="438"/>
      <c r="BG47" s="438"/>
      <c r="BH47" s="438"/>
      <c r="BI47" s="438"/>
      <c r="BJ47" s="438"/>
      <c r="BK47" s="438"/>
      <c r="BL47" s="438"/>
      <c r="BM47" s="438"/>
      <c r="BN47" s="438"/>
      <c r="BO47" s="438"/>
      <c r="BP47" s="438"/>
      <c r="BQ47" s="438"/>
      <c r="BR47" s="438"/>
      <c r="BS47" s="438"/>
      <c r="BT47" s="438"/>
      <c r="BU47" s="438"/>
      <c r="BV47" s="438"/>
      <c r="BW47" s="438"/>
      <c r="BX47" s="438"/>
      <c r="BY47" s="438"/>
      <c r="BZ47" s="439"/>
    </row>
    <row r="48" spans="1:78" s="218" customFormat="1" ht="15" customHeight="1">
      <c r="A48" s="217"/>
      <c r="B48" s="903"/>
      <c r="C48" s="904"/>
      <c r="D48" s="904"/>
      <c r="E48" s="904"/>
      <c r="F48" s="904"/>
      <c r="G48" s="904"/>
      <c r="H48" s="904"/>
      <c r="I48" s="904"/>
      <c r="J48" s="904"/>
      <c r="K48" s="905"/>
      <c r="L48" s="223"/>
      <c r="M48" s="224"/>
      <c r="N48" s="894"/>
      <c r="O48" s="894"/>
      <c r="P48" s="894"/>
      <c r="Q48" s="894"/>
      <c r="R48" s="894"/>
      <c r="S48" s="894"/>
      <c r="T48" s="894"/>
      <c r="U48" s="889" t="s">
        <v>158</v>
      </c>
      <c r="V48" s="889"/>
      <c r="W48" s="889"/>
      <c r="X48" s="889"/>
      <c r="Y48" s="889"/>
      <c r="Z48" s="889"/>
      <c r="AA48" s="889"/>
      <c r="AB48" s="889"/>
      <c r="AC48" s="889"/>
      <c r="AD48" s="889"/>
      <c r="AE48" s="441"/>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3"/>
      <c r="BZ48" s="434"/>
    </row>
  </sheetData>
  <mergeCells count="129">
    <mergeCell ref="L43:AD43"/>
    <mergeCell ref="AE43:BZ43"/>
    <mergeCell ref="N44:AD44"/>
    <mergeCell ref="AE44:AV44"/>
    <mergeCell ref="AW44:BZ44"/>
    <mergeCell ref="N45:T48"/>
    <mergeCell ref="U45:AD45"/>
    <mergeCell ref="AE45:BZ45"/>
    <mergeCell ref="U46:AD46"/>
    <mergeCell ref="AE46:BZ46"/>
    <mergeCell ref="U47:AD47"/>
    <mergeCell ref="AE47:AU47"/>
    <mergeCell ref="AV47:BB47"/>
    <mergeCell ref="BC47:BZ47"/>
    <mergeCell ref="U48:AD48"/>
    <mergeCell ref="AE48:BZ48"/>
    <mergeCell ref="L37:AD37"/>
    <mergeCell ref="AE37:BZ37"/>
    <mergeCell ref="N38:AD38"/>
    <mergeCell ref="AE38:AV38"/>
    <mergeCell ref="AW38:BZ38"/>
    <mergeCell ref="N39:T42"/>
    <mergeCell ref="AE40:BZ40"/>
    <mergeCell ref="AE41:AU41"/>
    <mergeCell ref="AV41:BB41"/>
    <mergeCell ref="BC41:BZ41"/>
    <mergeCell ref="U42:AD42"/>
    <mergeCell ref="AE42:BZ42"/>
    <mergeCell ref="U39:AD39"/>
    <mergeCell ref="AE39:BZ39"/>
    <mergeCell ref="U40:AD40"/>
    <mergeCell ref="U41:AD41"/>
    <mergeCell ref="AE2:AV2"/>
    <mergeCell ref="AW2:BZ2"/>
    <mergeCell ref="AE8:AV8"/>
    <mergeCell ref="AW8:BZ8"/>
    <mergeCell ref="AE14:AV14"/>
    <mergeCell ref="AW14:BZ14"/>
    <mergeCell ref="AE20:AV20"/>
    <mergeCell ref="AW20:BZ20"/>
    <mergeCell ref="AE26:AV26"/>
    <mergeCell ref="AW26:BZ26"/>
    <mergeCell ref="AE9:BZ9"/>
    <mergeCell ref="AE24:BZ24"/>
    <mergeCell ref="B1:K48"/>
    <mergeCell ref="L1:AD1"/>
    <mergeCell ref="AE1:BZ1"/>
    <mergeCell ref="N2:AD2"/>
    <mergeCell ref="N3:T6"/>
    <mergeCell ref="U3:AD3"/>
    <mergeCell ref="AE3:BZ3"/>
    <mergeCell ref="U6:AD6"/>
    <mergeCell ref="AE6:BZ6"/>
    <mergeCell ref="L7:AD7"/>
    <mergeCell ref="AE7:BZ7"/>
    <mergeCell ref="N8:AD8"/>
    <mergeCell ref="U4:AD4"/>
    <mergeCell ref="AE4:BZ4"/>
    <mergeCell ref="U5:AD5"/>
    <mergeCell ref="AE5:AU5"/>
    <mergeCell ref="AV5:BB5"/>
    <mergeCell ref="BC5:BZ5"/>
    <mergeCell ref="AE12:BZ12"/>
    <mergeCell ref="L13:AD13"/>
    <mergeCell ref="AE13:BZ13"/>
    <mergeCell ref="N14:AD14"/>
    <mergeCell ref="N9:T12"/>
    <mergeCell ref="U9:AD9"/>
    <mergeCell ref="U10:AD10"/>
    <mergeCell ref="AE10:BZ10"/>
    <mergeCell ref="U11:AD11"/>
    <mergeCell ref="AE11:AU11"/>
    <mergeCell ref="AV11:BB11"/>
    <mergeCell ref="BC11:BZ11"/>
    <mergeCell ref="U12:AD12"/>
    <mergeCell ref="AE18:BZ18"/>
    <mergeCell ref="L19:AD19"/>
    <mergeCell ref="AE19:BZ19"/>
    <mergeCell ref="N20:AD20"/>
    <mergeCell ref="N15:T18"/>
    <mergeCell ref="U15:AD15"/>
    <mergeCell ref="AE15:BZ15"/>
    <mergeCell ref="U16:AD16"/>
    <mergeCell ref="AE16:BZ16"/>
    <mergeCell ref="U17:AD17"/>
    <mergeCell ref="AE17:AU17"/>
    <mergeCell ref="AV17:BB17"/>
    <mergeCell ref="BC17:BZ17"/>
    <mergeCell ref="U18:AD18"/>
    <mergeCell ref="AE33:BZ33"/>
    <mergeCell ref="U34:AD34"/>
    <mergeCell ref="AE34:BZ34"/>
    <mergeCell ref="L25:AD25"/>
    <mergeCell ref="AE25:BZ25"/>
    <mergeCell ref="N26:AD26"/>
    <mergeCell ref="N21:T24"/>
    <mergeCell ref="U21:AD21"/>
    <mergeCell ref="AE21:BZ21"/>
    <mergeCell ref="U22:AD22"/>
    <mergeCell ref="AE22:BZ22"/>
    <mergeCell ref="U23:AD23"/>
    <mergeCell ref="AE23:AU23"/>
    <mergeCell ref="AV23:BB23"/>
    <mergeCell ref="BC23:BZ23"/>
    <mergeCell ref="U24:AD24"/>
    <mergeCell ref="U35:AD35"/>
    <mergeCell ref="AE35:AU35"/>
    <mergeCell ref="AV35:BB35"/>
    <mergeCell ref="BC35:BZ35"/>
    <mergeCell ref="U36:AD36"/>
    <mergeCell ref="AE30:BZ30"/>
    <mergeCell ref="L31:AD31"/>
    <mergeCell ref="AE31:BZ31"/>
    <mergeCell ref="N32:AD32"/>
    <mergeCell ref="N27:T30"/>
    <mergeCell ref="U27:AD27"/>
    <mergeCell ref="AE27:BZ27"/>
    <mergeCell ref="U28:AD28"/>
    <mergeCell ref="AE28:BZ28"/>
    <mergeCell ref="U29:AD29"/>
    <mergeCell ref="AE29:AU29"/>
    <mergeCell ref="AV29:BB29"/>
    <mergeCell ref="BC29:BZ29"/>
    <mergeCell ref="U30:AD30"/>
    <mergeCell ref="AE32:AV32"/>
    <mergeCell ref="AW32:BZ32"/>
    <mergeCell ref="AE36:BZ36"/>
    <mergeCell ref="N33:T36"/>
    <mergeCell ref="U33:AD33"/>
  </mergeCells>
  <phoneticPr fontId="3"/>
  <dataValidations count="2">
    <dataValidation imeMode="hiragana" allowBlank="1" showInputMessage="1" showErrorMessage="1" sqref="AE3:BZ4 AE1:BZ1 AE9:BZ10 AE15:BZ16 AE21:BZ22 AE27:BZ28 AE33:BZ34 AE39:BZ40 AE45:BZ46 AE7:BZ7 AE13:BZ13 AE19:BZ19 AE25:BZ25 AE31:BZ31 AE37:BZ37 AE43:BZ43" xr:uid="{7B718F0B-550A-43A1-A65D-0FCBD7008216}"/>
    <dataValidation imeMode="off" allowBlank="1" showInputMessage="1" showErrorMessage="1" sqref="AE5:AU5 BC5:BZ5 AE6:BZ6 AE2:AV2 AE11:AU11 AE17:AU17 AE23:AU23 AE29:AU29 AE35:AU35 AE41:AU41 AE47:AU47 BC11:BZ11 BC17:BZ17 BC23:BZ23 BC29:BZ29 BC35:BZ35 BC41:BZ41 BC47:BZ47 AE12:BZ12 AE18:BZ18 AE24:BZ24 AE30:BZ30 AE36:BZ36 AE42:BZ42 AE48:BZ48 AE8:AV8 AE14:AV14 AE20:AV20 AE26:AV26 AE32:AV32 AE38:AV38 AE44:AV44" xr:uid="{1089DC54-2E28-47DA-93AE-FDA5A214D1BF}"/>
  </dataValidations>
  <pageMargins left="0.70866141732283472" right="0.51181102362204722" top="0.94488188976377963" bottom="0.39370078740157483" header="0.31496062992125984" footer="0"/>
  <pageSetup paperSize="9" scale="95" fitToHeight="0" orientation="portrait" r:id="rId1"/>
  <headerFoot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B-1実施計画</vt:lpstr>
      <vt:lpstr>C-1①経費内訳（１年目）</vt:lpstr>
      <vt:lpstr>C-2①経費内訳表（１年目）</vt:lpstr>
      <vt:lpstr>C-1②経費内訳（２年目)</vt:lpstr>
      <vt:lpstr>C-2②経費内訳表（２年目）</vt:lpstr>
      <vt:lpstr>C-1③経費内訳（全体) </vt:lpstr>
      <vt:lpstr>経費内訳表 (記入例)</vt:lpstr>
      <vt:lpstr>共同事業者</vt:lpstr>
      <vt:lpstr>'B-1実施計画'!Print_Area</vt:lpstr>
      <vt:lpstr>'C-1①経費内訳（１年目）'!Print_Area</vt:lpstr>
      <vt:lpstr>'C-1②経費内訳（２年目)'!Print_Area</vt:lpstr>
      <vt:lpstr>'C-1③経費内訳（全体) '!Print_Area</vt:lpstr>
      <vt:lpstr>'C-2①経費内訳表（１年目）'!Print_Area</vt:lpstr>
      <vt:lpstr>'C-2②経費内訳表（２年目）'!Print_Area</vt:lpstr>
      <vt:lpstr>共同事業者!Print_Area</vt:lpstr>
      <vt:lpstr>'経費内訳表 (記入例)'!Print_Area</vt:lpstr>
      <vt:lpstr>'C-2①経費内訳表（１年目）'!Print_Titles</vt:lpstr>
      <vt:lpstr>'C-2②経費内訳表（２年目）'!Print_Titles</vt:lpstr>
      <vt:lpstr>'経費内訳表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2021-05-07T00:44:57Z</cp:lastPrinted>
  <dcterms:created xsi:type="dcterms:W3CDTF">2015-06-05T18:19:34Z</dcterms:created>
  <dcterms:modified xsi:type="dcterms:W3CDTF">2021-05-10T23:25:11Z</dcterms:modified>
</cp:coreProperties>
</file>